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DSmallRuminant\www\spreadsheets\"/>
    </mc:Choice>
  </mc:AlternateContent>
  <bookViews>
    <workbookView xWindow="120" yWindow="120" windowWidth="19020" windowHeight="12660"/>
  </bookViews>
  <sheets>
    <sheet name="Marketing alternatives" sheetId="1" r:id="rId1"/>
  </sheets>
  <calcPr calcId="152511"/>
</workbook>
</file>

<file path=xl/calcChain.xml><?xml version="1.0" encoding="utf-8"?>
<calcChain xmlns="http://schemas.openxmlformats.org/spreadsheetml/2006/main">
  <c r="H29" i="1" l="1"/>
  <c r="I29" i="1"/>
  <c r="D31" i="1"/>
  <c r="C31" i="1"/>
  <c r="D29" i="1"/>
  <c r="C29" i="1"/>
  <c r="C33" i="1" s="1"/>
  <c r="C34" i="1" s="1"/>
  <c r="I28" i="1"/>
  <c r="H28" i="1"/>
  <c r="D28" i="1"/>
  <c r="C28" i="1"/>
  <c r="D20" i="1"/>
  <c r="C20" i="1"/>
  <c r="B17" i="1"/>
  <c r="G17" i="1"/>
  <c r="I31" i="1"/>
  <c r="H31" i="1"/>
  <c r="H33" i="1" s="1"/>
  <c r="H34" i="1" s="1"/>
  <c r="I58" i="1"/>
  <c r="H58" i="1"/>
  <c r="D58" i="1"/>
  <c r="C58" i="1"/>
  <c r="H52" i="1"/>
  <c r="I52" i="1"/>
  <c r="C52" i="1"/>
  <c r="D52" i="1"/>
  <c r="H24" i="1"/>
  <c r="I24" i="1"/>
  <c r="C24" i="1"/>
  <c r="D24" i="1"/>
  <c r="H59" i="1"/>
  <c r="I57" i="1"/>
  <c r="H57" i="1"/>
  <c r="G44" i="1"/>
  <c r="I41" i="1"/>
  <c r="I42" i="1"/>
  <c r="I43" i="1" s="1"/>
  <c r="D57" i="1"/>
  <c r="C57" i="1"/>
  <c r="D41" i="1"/>
  <c r="H41" i="1"/>
  <c r="H42" i="1"/>
  <c r="H43" i="1"/>
  <c r="C14" i="1"/>
  <c r="C15" i="1"/>
  <c r="C16" i="1"/>
  <c r="C17" i="1"/>
  <c r="C21" i="1"/>
  <c r="C41" i="1"/>
  <c r="C42" i="1"/>
  <c r="H32" i="1"/>
  <c r="I32" i="1"/>
  <c r="I14" i="1"/>
  <c r="I15" i="1"/>
  <c r="I16" i="1" s="1"/>
  <c r="H14" i="1"/>
  <c r="H15" i="1"/>
  <c r="H16" i="1"/>
  <c r="D23" i="1"/>
  <c r="C23" i="1"/>
  <c r="D14" i="1"/>
  <c r="D15" i="1"/>
  <c r="D16" i="1" s="1"/>
  <c r="D32" i="1"/>
  <c r="C32" i="1"/>
  <c r="D59" i="1"/>
  <c r="C59" i="1"/>
  <c r="H51" i="1"/>
  <c r="I51" i="1"/>
  <c r="H47" i="1"/>
  <c r="I47" i="1"/>
  <c r="H48" i="1"/>
  <c r="I48" i="1"/>
  <c r="H49" i="1"/>
  <c r="I49" i="1"/>
  <c r="C47" i="1"/>
  <c r="D47" i="1"/>
  <c r="C48" i="1"/>
  <c r="D48" i="1"/>
  <c r="C49" i="1"/>
  <c r="D49" i="1"/>
  <c r="C51" i="1"/>
  <c r="D51" i="1"/>
  <c r="H21" i="1"/>
  <c r="I21" i="1"/>
  <c r="I23" i="1"/>
  <c r="I59" i="1"/>
  <c r="I60" i="1"/>
  <c r="H17" i="1"/>
  <c r="H22" i="1"/>
  <c r="H25" i="1"/>
  <c r="D60" i="1"/>
  <c r="I33" i="1"/>
  <c r="H60" i="1"/>
  <c r="H62" i="1" s="1"/>
  <c r="D33" i="1"/>
  <c r="C60" i="1"/>
  <c r="C22" i="1"/>
  <c r="C25" i="1"/>
  <c r="C43" i="1"/>
  <c r="D42" i="1"/>
  <c r="D43" i="1"/>
  <c r="H50" i="1"/>
  <c r="H53" i="1"/>
  <c r="H44" i="1"/>
  <c r="C44" i="1"/>
  <c r="C50" i="1"/>
  <c r="C53" i="1"/>
  <c r="D50" i="1"/>
  <c r="D53" i="1" s="1"/>
  <c r="D62" i="1" s="1"/>
  <c r="D44" i="1"/>
  <c r="C62" i="1"/>
  <c r="C63" i="1" s="1"/>
  <c r="F9" i="1" s="1"/>
  <c r="G9" i="1"/>
  <c r="D63" i="1" l="1"/>
  <c r="H9" i="1"/>
  <c r="H63" i="1"/>
  <c r="F10" i="1" s="1"/>
  <c r="G10" i="1"/>
  <c r="I17" i="1"/>
  <c r="I22" i="1"/>
  <c r="I25" i="1" s="1"/>
  <c r="D17" i="1"/>
  <c r="D22" i="1"/>
  <c r="I50" i="1"/>
  <c r="I53" i="1" s="1"/>
  <c r="I44" i="1"/>
  <c r="I62" i="1" s="1"/>
  <c r="H36" i="1"/>
  <c r="F8" i="1" s="1"/>
  <c r="G8" i="1"/>
  <c r="C36" i="1"/>
  <c r="F7" i="1" s="1"/>
  <c r="G7" i="1"/>
  <c r="I63" i="1" l="1"/>
  <c r="H10" i="1"/>
  <c r="D21" i="1"/>
  <c r="D25" i="1" s="1"/>
  <c r="D34" i="1" s="1"/>
  <c r="I34" i="1"/>
  <c r="H7" i="1" l="1"/>
  <c r="D36" i="1"/>
  <c r="H8" i="1"/>
  <c r="I36" i="1"/>
</calcChain>
</file>

<file path=xl/sharedStrings.xml><?xml version="1.0" encoding="utf-8"?>
<sst xmlns="http://schemas.openxmlformats.org/spreadsheetml/2006/main" count="118" uniqueCount="50">
  <si>
    <t>Shrink</t>
  </si>
  <si>
    <t>Sales Commission</t>
  </si>
  <si>
    <t>Yardage</t>
  </si>
  <si>
    <t>Insurance</t>
  </si>
  <si>
    <t>Selling weight</t>
  </si>
  <si>
    <t>Check-off (live)</t>
  </si>
  <si>
    <t>Round trip mileage</t>
  </si>
  <si>
    <t>Mileage rate</t>
  </si>
  <si>
    <t>Total</t>
  </si>
  <si>
    <t>Income per lamb</t>
  </si>
  <si>
    <t>Other Expenses</t>
  </si>
  <si>
    <t xml:space="preserve">Total </t>
  </si>
  <si>
    <t>Shrink Loss</t>
  </si>
  <si>
    <t>NET PRICE PER POUND</t>
  </si>
  <si>
    <t>OPTION 1:  ON-FARM SLAUGHTER SALE</t>
  </si>
  <si>
    <t>OPTION 3:  SELL TO REGIONAL AUCTION</t>
  </si>
  <si>
    <t xml:space="preserve">OPTION 2:  SELL TO LOCAL AUCTION </t>
  </si>
  <si>
    <t>On-farm weight</t>
  </si>
  <si>
    <t>Per Lamb</t>
  </si>
  <si>
    <t>Check-off (carcass)</t>
  </si>
  <si>
    <t>Selling Fees</t>
  </si>
  <si>
    <t>Comparing marketing alternatives for live lambs/kids</t>
  </si>
  <si>
    <t>Number of Lambs/Kids</t>
  </si>
  <si>
    <t>Option 2: local auction</t>
  </si>
  <si>
    <t>Option 3: terminal auction</t>
  </si>
  <si>
    <t>Gross income</t>
  </si>
  <si>
    <t>Total selling fees</t>
  </si>
  <si>
    <t>TOTAL INCOME</t>
  </si>
  <si>
    <t>Gross prices</t>
  </si>
  <si>
    <t>State checkoff</t>
  </si>
  <si>
    <t>Tolls</t>
  </si>
  <si>
    <t>Transportation, other</t>
  </si>
  <si>
    <t>Net price per lb</t>
  </si>
  <si>
    <t>Total $</t>
  </si>
  <si>
    <t>Price offered</t>
  </si>
  <si>
    <t>$ per animal</t>
  </si>
  <si>
    <t>Option 1: on-farm sale</t>
  </si>
  <si>
    <t xml:space="preserve">Enter data in the white cells to determine </t>
  </si>
  <si>
    <t>Commission, flat</t>
  </si>
  <si>
    <t>Sales commission</t>
  </si>
  <si>
    <t>Per head</t>
  </si>
  <si>
    <t>Option 4:  middleman (e.g. abattoir)</t>
  </si>
  <si>
    <t>OPTION 4:  SELL TO MIDDLEMAN (EG. ABATTOIR)</t>
  </si>
  <si>
    <t>your highest NET price.</t>
  </si>
  <si>
    <t>State check-off</t>
  </si>
  <si>
    <t>Percent shrink</t>
  </si>
  <si>
    <t>On-farm weight (lbs. per lamb/kid)</t>
  </si>
  <si>
    <t>Percentage</t>
  </si>
  <si>
    <t>Mileage rate, $/mi</t>
  </si>
  <si>
    <r>
      <t xml:space="preserve">Per head </t>
    </r>
    <r>
      <rPr>
        <u/>
        <sz val="12"/>
        <rFont val="Arial"/>
        <family val="2"/>
      </rPr>
      <t>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</si>
</sst>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0.0"/>
    <numFmt numFmtId="169" formatCode="_(* #,##0.0_);_(* \(#,##0.0\);_(* &quot;-&quot;?_);_(@_)"/>
    <numFmt numFmtId="170" formatCode="_(&quot;$&quot;* #,##0.0_);_(&quot;$&quot;* \(#,##0.0\);_(&quot;$&quot;* &quot;-&quot;??_);_(@_)"/>
    <numFmt numFmtId="172" formatCode="_(* #,##0_);_(* \(#,##0\);_(* &quot;-&quot;?_);_(@_)"/>
    <numFmt numFmtId="174" formatCode="&quot;$&quot;#,##0.000"/>
    <numFmt numFmtId="175" formatCode="&quot;$&quot;#,##0.00"/>
    <numFmt numFmtId="177" formatCode="&quot;$&quot;#,##0.000_);\(&quot;$&quot;#,##0.000\)"/>
    <numFmt numFmtId="178" formatCode="0.0%"/>
  </numFmts>
  <fonts count="2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</font>
    <font>
      <sz val="14"/>
      <color indexed="9"/>
      <name val="Arial"/>
    </font>
    <font>
      <sz val="10"/>
      <color indexed="9"/>
      <name val="Arial"/>
    </font>
    <font>
      <sz val="26"/>
      <color indexed="17"/>
      <name val="Arial"/>
    </font>
    <font>
      <sz val="10"/>
      <color indexed="17"/>
      <name val="Arial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b/>
      <sz val="28"/>
      <color rgb="FF00800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6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3">
    <xf numFmtId="0" fontId="0" fillId="0" borderId="0" xfId="0"/>
    <xf numFmtId="9" fontId="0" fillId="0" borderId="0" xfId="3" applyFont="1"/>
    <xf numFmtId="0" fontId="0" fillId="0" borderId="0" xfId="0" applyAlignment="1">
      <alignment horizontal="right"/>
    </xf>
    <xf numFmtId="0" fontId="3" fillId="2" borderId="1" xfId="0" applyFont="1" applyFill="1" applyBorder="1"/>
    <xf numFmtId="9" fontId="4" fillId="2" borderId="2" xfId="3" applyFont="1" applyFill="1" applyBorder="1"/>
    <xf numFmtId="167" fontId="3" fillId="3" borderId="0" xfId="2" applyNumberFormat="1" applyFont="1" applyFill="1" applyBorder="1"/>
    <xf numFmtId="0" fontId="8" fillId="0" borderId="0" xfId="0" applyFont="1"/>
    <xf numFmtId="0" fontId="9" fillId="0" borderId="0" xfId="0" applyFont="1" applyAlignment="1">
      <alignment horizontal="right"/>
    </xf>
    <xf numFmtId="0" fontId="9" fillId="0" borderId="0" xfId="0" applyFont="1"/>
    <xf numFmtId="0" fontId="4" fillId="0" borderId="0" xfId="0" applyFont="1"/>
    <xf numFmtId="0" fontId="6" fillId="4" borderId="0" xfId="0" applyFont="1" applyFill="1" applyBorder="1" applyAlignment="1" applyProtection="1">
      <alignment horizontal="right"/>
      <protection locked="0"/>
    </xf>
    <xf numFmtId="1" fontId="6" fillId="4" borderId="0" xfId="0" applyNumberFormat="1" applyFont="1" applyFill="1" applyBorder="1" applyAlignment="1" applyProtection="1">
      <alignment horizontal="right"/>
      <protection locked="0"/>
    </xf>
    <xf numFmtId="175" fontId="10" fillId="4" borderId="0" xfId="0" applyNumberFormat="1" applyFont="1" applyFill="1" applyBorder="1"/>
    <xf numFmtId="0" fontId="0" fillId="0" borderId="0" xfId="0" applyFill="1"/>
    <xf numFmtId="0" fontId="4" fillId="3" borderId="0" xfId="0" applyFont="1" applyFill="1" applyBorder="1"/>
    <xf numFmtId="0" fontId="4" fillId="2" borderId="3" xfId="0" applyFont="1" applyFill="1" applyBorder="1"/>
    <xf numFmtId="9" fontId="4" fillId="2" borderId="0" xfId="3" applyFont="1" applyFill="1" applyBorder="1"/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right"/>
    </xf>
    <xf numFmtId="166" fontId="4" fillId="3" borderId="0" xfId="1" applyNumberFormat="1" applyFont="1" applyFill="1" applyBorder="1" applyAlignment="1">
      <alignment horizontal="center"/>
    </xf>
    <xf numFmtId="165" fontId="4" fillId="3" borderId="0" xfId="1" applyNumberFormat="1" applyFont="1" applyFill="1" applyBorder="1"/>
    <xf numFmtId="169" fontId="4" fillId="3" borderId="0" xfId="0" applyNumberFormat="1" applyFont="1" applyFill="1" applyBorder="1"/>
    <xf numFmtId="170" fontId="4" fillId="3" borderId="0" xfId="0" applyNumberFormat="1" applyFont="1" applyFill="1" applyBorder="1"/>
    <xf numFmtId="44" fontId="4" fillId="2" borderId="0" xfId="2" applyFont="1" applyFill="1" applyBorder="1" applyAlignment="1">
      <alignment horizontal="right"/>
    </xf>
    <xf numFmtId="7" fontId="3" fillId="4" borderId="4" xfId="2" applyNumberFormat="1" applyFont="1" applyFill="1" applyBorder="1"/>
    <xf numFmtId="7" fontId="4" fillId="2" borderId="5" xfId="2" applyNumberFormat="1" applyFont="1" applyFill="1" applyBorder="1"/>
    <xf numFmtId="44" fontId="4" fillId="3" borderId="0" xfId="2" applyFont="1" applyFill="1" applyBorder="1"/>
    <xf numFmtId="44" fontId="4" fillId="2" borderId="0" xfId="2" applyFont="1" applyFill="1" applyBorder="1"/>
    <xf numFmtId="44" fontId="4" fillId="3" borderId="0" xfId="0" applyNumberFormat="1" applyFont="1" applyFill="1" applyBorder="1"/>
    <xf numFmtId="43" fontId="4" fillId="3" borderId="0" xfId="1" applyFont="1" applyFill="1" applyBorder="1" applyAlignment="1">
      <alignment horizontal="right"/>
    </xf>
    <xf numFmtId="9" fontId="4" fillId="0" borderId="0" xfId="3" applyFont="1"/>
    <xf numFmtId="0" fontId="4" fillId="0" borderId="0" xfId="0" applyFont="1" applyAlignment="1">
      <alignment horizontal="right"/>
    </xf>
    <xf numFmtId="0" fontId="4" fillId="0" borderId="0" xfId="0" applyFont="1" applyBorder="1"/>
    <xf numFmtId="7" fontId="3" fillId="4" borderId="6" xfId="2" applyNumberFormat="1" applyFont="1" applyFill="1" applyBorder="1"/>
    <xf numFmtId="7" fontId="3" fillId="4" borderId="7" xfId="2" applyNumberFormat="1" applyFont="1" applyFill="1" applyBorder="1"/>
    <xf numFmtId="7" fontId="3" fillId="4" borderId="8" xfId="2" applyNumberFormat="1" applyFont="1" applyFill="1" applyBorder="1"/>
    <xf numFmtId="0" fontId="3" fillId="4" borderId="6" xfId="1" applyNumberFormat="1" applyFont="1" applyFill="1" applyBorder="1"/>
    <xf numFmtId="178" fontId="3" fillId="4" borderId="4" xfId="3" applyNumberFormat="1" applyFont="1" applyFill="1" applyBorder="1"/>
    <xf numFmtId="178" fontId="3" fillId="4" borderId="4" xfId="3" applyNumberFormat="1" applyFont="1" applyFill="1" applyBorder="1" applyProtection="1">
      <protection locked="0"/>
    </xf>
    <xf numFmtId="174" fontId="3" fillId="4" borderId="4" xfId="2" applyNumberFormat="1" applyFont="1" applyFill="1" applyBorder="1"/>
    <xf numFmtId="175" fontId="3" fillId="4" borderId="8" xfId="2" applyNumberFormat="1" applyFont="1" applyFill="1" applyBorder="1"/>
    <xf numFmtId="175" fontId="3" fillId="4" borderId="4" xfId="2" applyNumberFormat="1" applyFont="1" applyFill="1" applyBorder="1"/>
    <xf numFmtId="0" fontId="3" fillId="5" borderId="1" xfId="0" applyFont="1" applyFill="1" applyBorder="1"/>
    <xf numFmtId="9" fontId="4" fillId="5" borderId="2" xfId="3" applyFont="1" applyFill="1" applyBorder="1"/>
    <xf numFmtId="7" fontId="3" fillId="5" borderId="2" xfId="2" applyNumberFormat="1" applyFont="1" applyFill="1" applyBorder="1" applyAlignment="1">
      <alignment horizontal="right"/>
    </xf>
    <xf numFmtId="177" fontId="3" fillId="5" borderId="2" xfId="2" applyNumberFormat="1" applyFont="1" applyFill="1" applyBorder="1" applyAlignment="1">
      <alignment horizontal="right"/>
    </xf>
    <xf numFmtId="177" fontId="3" fillId="5" borderId="9" xfId="2" applyNumberFormat="1" applyFont="1" applyFill="1" applyBorder="1"/>
    <xf numFmtId="0" fontId="4" fillId="5" borderId="3" xfId="0" applyFont="1" applyFill="1" applyBorder="1"/>
    <xf numFmtId="9" fontId="4" fillId="5" borderId="0" xfId="3" applyFont="1" applyFill="1" applyBorder="1"/>
    <xf numFmtId="0" fontId="16" fillId="5" borderId="0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168" fontId="4" fillId="5" borderId="0" xfId="0" applyNumberFormat="1" applyFont="1" applyFill="1" applyBorder="1" applyAlignment="1">
      <alignment horizontal="right"/>
    </xf>
    <xf numFmtId="166" fontId="4" fillId="5" borderId="5" xfId="1" applyNumberFormat="1" applyFont="1" applyFill="1" applyBorder="1" applyAlignment="1">
      <alignment horizontal="center"/>
    </xf>
    <xf numFmtId="168" fontId="4" fillId="5" borderId="0" xfId="1" applyNumberFormat="1" applyFont="1" applyFill="1" applyBorder="1" applyAlignment="1">
      <alignment horizontal="right"/>
    </xf>
    <xf numFmtId="0" fontId="4" fillId="5" borderId="5" xfId="1" applyNumberFormat="1" applyFont="1" applyFill="1" applyBorder="1"/>
    <xf numFmtId="169" fontId="4" fillId="5" borderId="5" xfId="0" applyNumberFormat="1" applyFont="1" applyFill="1" applyBorder="1"/>
    <xf numFmtId="44" fontId="4" fillId="5" borderId="0" xfId="2" applyFont="1" applyFill="1" applyBorder="1" applyAlignment="1">
      <alignment horizontal="right"/>
    </xf>
    <xf numFmtId="0" fontId="4" fillId="5" borderId="5" xfId="0" applyFont="1" applyFill="1" applyBorder="1"/>
    <xf numFmtId="7" fontId="4" fillId="5" borderId="0" xfId="2" applyNumberFormat="1" applyFont="1" applyFill="1" applyBorder="1" applyAlignment="1">
      <alignment horizontal="right"/>
    </xf>
    <xf numFmtId="7" fontId="4" fillId="5" borderId="5" xfId="2" applyNumberFormat="1" applyFont="1" applyFill="1" applyBorder="1"/>
    <xf numFmtId="175" fontId="4" fillId="5" borderId="0" xfId="2" applyNumberFormat="1" applyFont="1" applyFill="1" applyBorder="1" applyAlignment="1">
      <alignment horizontal="right"/>
    </xf>
    <xf numFmtId="175" fontId="4" fillId="5" borderId="5" xfId="2" applyNumberFormat="1" applyFont="1" applyFill="1" applyBorder="1"/>
    <xf numFmtId="175" fontId="4" fillId="5" borderId="0" xfId="0" applyNumberFormat="1" applyFont="1" applyFill="1" applyBorder="1" applyAlignment="1">
      <alignment horizontal="right"/>
    </xf>
    <xf numFmtId="44" fontId="4" fillId="5" borderId="0" xfId="2" applyFont="1" applyFill="1" applyBorder="1"/>
    <xf numFmtId="7" fontId="4" fillId="5" borderId="0" xfId="0" applyNumberFormat="1" applyFont="1" applyFill="1" applyBorder="1" applyAlignment="1">
      <alignment horizontal="right"/>
    </xf>
    <xf numFmtId="0" fontId="15" fillId="5" borderId="3" xfId="0" applyFont="1" applyFill="1" applyBorder="1"/>
    <xf numFmtId="167" fontId="4" fillId="5" borderId="0" xfId="2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43" fontId="4" fillId="5" borderId="5" xfId="1" applyFont="1" applyFill="1" applyBorder="1" applyAlignment="1">
      <alignment horizontal="right"/>
    </xf>
    <xf numFmtId="7" fontId="4" fillId="5" borderId="5" xfId="0" applyNumberFormat="1" applyFont="1" applyFill="1" applyBorder="1"/>
    <xf numFmtId="165" fontId="3" fillId="4" borderId="6" xfId="1" applyNumberFormat="1" applyFont="1" applyFill="1" applyBorder="1"/>
    <xf numFmtId="0" fontId="4" fillId="6" borderId="3" xfId="0" applyFont="1" applyFill="1" applyBorder="1"/>
    <xf numFmtId="9" fontId="4" fillId="6" borderId="0" xfId="3" applyFont="1" applyFill="1" applyBorder="1"/>
    <xf numFmtId="168" fontId="4" fillId="6" borderId="0" xfId="0" applyNumberFormat="1" applyFont="1" applyFill="1" applyBorder="1" applyAlignment="1">
      <alignment horizontal="right"/>
    </xf>
    <xf numFmtId="166" fontId="4" fillId="6" borderId="5" xfId="1" applyNumberFormat="1" applyFont="1" applyFill="1" applyBorder="1" applyAlignment="1">
      <alignment horizontal="center"/>
    </xf>
    <xf numFmtId="168" fontId="4" fillId="6" borderId="0" xfId="1" applyNumberFormat="1" applyFont="1" applyFill="1" applyBorder="1" applyAlignment="1">
      <alignment horizontal="right"/>
    </xf>
    <xf numFmtId="0" fontId="4" fillId="6" borderId="5" xfId="1" applyNumberFormat="1" applyFont="1" applyFill="1" applyBorder="1"/>
    <xf numFmtId="172" fontId="4" fillId="6" borderId="5" xfId="0" applyNumberFormat="1" applyFont="1" applyFill="1" applyBorder="1"/>
    <xf numFmtId="44" fontId="4" fillId="6" borderId="0" xfId="2" applyFont="1" applyFill="1" applyBorder="1" applyAlignment="1">
      <alignment horizontal="right"/>
    </xf>
    <xf numFmtId="7" fontId="4" fillId="6" borderId="0" xfId="2" applyNumberFormat="1" applyFont="1" applyFill="1" applyBorder="1" applyAlignment="1">
      <alignment horizontal="right"/>
    </xf>
    <xf numFmtId="175" fontId="4" fillId="6" borderId="0" xfId="2" applyNumberFormat="1" applyFont="1" applyFill="1" applyBorder="1" applyAlignment="1">
      <alignment horizontal="right"/>
    </xf>
    <xf numFmtId="175" fontId="4" fillId="6" borderId="0" xfId="0" applyNumberFormat="1" applyFont="1" applyFill="1" applyBorder="1" applyAlignment="1">
      <alignment horizontal="right"/>
    </xf>
    <xf numFmtId="44" fontId="4" fillId="6" borderId="0" xfId="2" applyFont="1" applyFill="1" applyBorder="1"/>
    <xf numFmtId="0" fontId="3" fillId="6" borderId="1" xfId="0" applyFont="1" applyFill="1" applyBorder="1"/>
    <xf numFmtId="9" fontId="4" fillId="6" borderId="2" xfId="3" applyFont="1" applyFill="1" applyBorder="1"/>
    <xf numFmtId="7" fontId="3" fillId="5" borderId="9" xfId="2" applyNumberFormat="1" applyFont="1" applyFill="1" applyBorder="1"/>
    <xf numFmtId="0" fontId="4" fillId="7" borderId="3" xfId="0" applyFont="1" applyFill="1" applyBorder="1"/>
    <xf numFmtId="9" fontId="4" fillId="7" borderId="0" xfId="3" applyFont="1" applyFill="1" applyBorder="1"/>
    <xf numFmtId="0" fontId="14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168" fontId="4" fillId="7" borderId="0" xfId="0" applyNumberFormat="1" applyFont="1" applyFill="1" applyBorder="1" applyAlignment="1">
      <alignment horizontal="right"/>
    </xf>
    <xf numFmtId="166" fontId="4" fillId="7" borderId="5" xfId="1" applyNumberFormat="1" applyFont="1" applyFill="1" applyBorder="1" applyAlignment="1">
      <alignment horizontal="center"/>
    </xf>
    <xf numFmtId="168" fontId="4" fillId="7" borderId="0" xfId="1" applyNumberFormat="1" applyFont="1" applyFill="1" applyBorder="1" applyAlignment="1">
      <alignment horizontal="right"/>
    </xf>
    <xf numFmtId="0" fontId="4" fillId="7" borderId="5" xfId="1" applyNumberFormat="1" applyFont="1" applyFill="1" applyBorder="1"/>
    <xf numFmtId="169" fontId="4" fillId="7" borderId="5" xfId="0" applyNumberFormat="1" applyFont="1" applyFill="1" applyBorder="1"/>
    <xf numFmtId="44" fontId="4" fillId="7" borderId="0" xfId="2" applyFont="1" applyFill="1" applyBorder="1" applyAlignment="1">
      <alignment horizontal="right"/>
    </xf>
    <xf numFmtId="0" fontId="4" fillId="7" borderId="5" xfId="0" applyFont="1" applyFill="1" applyBorder="1"/>
    <xf numFmtId="7" fontId="4" fillId="7" borderId="0" xfId="2" applyNumberFormat="1" applyFont="1" applyFill="1" applyBorder="1" applyAlignment="1">
      <alignment horizontal="right"/>
    </xf>
    <xf numFmtId="7" fontId="4" fillId="7" borderId="5" xfId="2" applyNumberFormat="1" applyFont="1" applyFill="1" applyBorder="1"/>
    <xf numFmtId="175" fontId="4" fillId="7" borderId="0" xfId="2" applyNumberFormat="1" applyFont="1" applyFill="1" applyBorder="1" applyAlignment="1">
      <alignment horizontal="right"/>
    </xf>
    <xf numFmtId="175" fontId="4" fillId="7" borderId="5" xfId="2" applyNumberFormat="1" applyFont="1" applyFill="1" applyBorder="1"/>
    <xf numFmtId="7" fontId="4" fillId="7" borderId="0" xfId="0" applyNumberFormat="1" applyFont="1" applyFill="1" applyBorder="1" applyAlignment="1">
      <alignment horizontal="right"/>
    </xf>
    <xf numFmtId="44" fontId="4" fillId="7" borderId="0" xfId="2" applyFont="1" applyFill="1" applyBorder="1"/>
    <xf numFmtId="0" fontId="15" fillId="7" borderId="3" xfId="0" applyFont="1" applyFill="1" applyBorder="1"/>
    <xf numFmtId="167" fontId="4" fillId="7" borderId="0" xfId="2" applyNumberFormat="1" applyFont="1" applyFill="1" applyBorder="1" applyAlignment="1">
      <alignment horizontal="right"/>
    </xf>
    <xf numFmtId="0" fontId="4" fillId="7" borderId="0" xfId="0" applyFont="1" applyFill="1" applyBorder="1" applyAlignment="1">
      <alignment horizontal="right"/>
    </xf>
    <xf numFmtId="43" fontId="4" fillId="7" borderId="5" xfId="1" applyFont="1" applyFill="1" applyBorder="1" applyAlignment="1">
      <alignment horizontal="right"/>
    </xf>
    <xf numFmtId="7" fontId="4" fillId="7" borderId="5" xfId="0" applyNumberFormat="1" applyFont="1" applyFill="1" applyBorder="1"/>
    <xf numFmtId="0" fontId="3" fillId="7" borderId="1" xfId="0" applyFont="1" applyFill="1" applyBorder="1"/>
    <xf numFmtId="9" fontId="4" fillId="7" borderId="2" xfId="3" applyFont="1" applyFill="1" applyBorder="1"/>
    <xf numFmtId="7" fontId="3" fillId="7" borderId="2" xfId="2" applyNumberFormat="1" applyFont="1" applyFill="1" applyBorder="1" applyAlignment="1">
      <alignment horizontal="right"/>
    </xf>
    <xf numFmtId="7" fontId="3" fillId="7" borderId="9" xfId="2" applyNumberFormat="1" applyFont="1" applyFill="1" applyBorder="1"/>
    <xf numFmtId="177" fontId="3" fillId="7" borderId="2" xfId="2" applyNumberFormat="1" applyFont="1" applyFill="1" applyBorder="1" applyAlignment="1">
      <alignment horizontal="right"/>
    </xf>
    <xf numFmtId="177" fontId="3" fillId="7" borderId="9" xfId="2" applyNumberFormat="1" applyFont="1" applyFill="1" applyBorder="1"/>
    <xf numFmtId="0" fontId="15" fillId="7" borderId="10" xfId="0" applyFont="1" applyFill="1" applyBorder="1"/>
    <xf numFmtId="7" fontId="4" fillId="7" borderId="11" xfId="2" applyNumberFormat="1" applyFont="1" applyFill="1" applyBorder="1" applyAlignment="1">
      <alignment horizontal="right"/>
    </xf>
    <xf numFmtId="7" fontId="4" fillId="7" borderId="12" xfId="0" applyNumberFormat="1" applyFont="1" applyFill="1" applyBorder="1"/>
    <xf numFmtId="7" fontId="4" fillId="7" borderId="11" xfId="2" applyNumberFormat="1" applyFont="1" applyFill="1" applyBorder="1"/>
    <xf numFmtId="0" fontId="15" fillId="5" borderId="10" xfId="0" applyFont="1" applyFill="1" applyBorder="1"/>
    <xf numFmtId="7" fontId="4" fillId="5" borderId="11" xfId="2" applyNumberFormat="1" applyFont="1" applyFill="1" applyBorder="1"/>
    <xf numFmtId="7" fontId="4" fillId="5" borderId="11" xfId="2" applyNumberFormat="1" applyFont="1" applyFill="1" applyBorder="1" applyAlignment="1">
      <alignment horizontal="right"/>
    </xf>
    <xf numFmtId="7" fontId="4" fillId="5" borderId="12" xfId="0" applyNumberFormat="1" applyFont="1" applyFill="1" applyBorder="1"/>
    <xf numFmtId="0" fontId="13" fillId="4" borderId="4" xfId="0" applyFont="1" applyFill="1" applyBorder="1" applyAlignment="1" applyProtection="1">
      <alignment horizontal="center"/>
      <protection locked="0"/>
    </xf>
    <xf numFmtId="1" fontId="13" fillId="4" borderId="4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/>
    <xf numFmtId="0" fontId="0" fillId="4" borderId="0" xfId="0" applyFill="1" applyBorder="1"/>
    <xf numFmtId="0" fontId="11" fillId="0" borderId="3" xfId="0" applyFont="1" applyFill="1" applyBorder="1"/>
    <xf numFmtId="9" fontId="6" fillId="0" borderId="0" xfId="3" applyFont="1" applyFill="1" applyBorder="1"/>
    <xf numFmtId="0" fontId="7" fillId="0" borderId="0" xfId="0" applyFont="1" applyFill="1" applyBorder="1"/>
    <xf numFmtId="1" fontId="13" fillId="0" borderId="0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/>
    <xf numFmtId="0" fontId="4" fillId="0" borderId="0" xfId="0" applyFont="1" applyFill="1" applyBorder="1"/>
    <xf numFmtId="44" fontId="13" fillId="4" borderId="4" xfId="2" applyFont="1" applyFill="1" applyBorder="1" applyAlignment="1">
      <alignment horizontal="center"/>
    </xf>
    <xf numFmtId="0" fontId="17" fillId="0" borderId="0" xfId="0" applyFont="1"/>
    <xf numFmtId="0" fontId="13" fillId="8" borderId="1" xfId="0" applyFont="1" applyFill="1" applyBorder="1"/>
    <xf numFmtId="9" fontId="13" fillId="8" borderId="2" xfId="3" applyFont="1" applyFill="1" applyBorder="1"/>
    <xf numFmtId="0" fontId="2" fillId="8" borderId="9" xfId="0" applyFont="1" applyFill="1" applyBorder="1"/>
    <xf numFmtId="167" fontId="13" fillId="9" borderId="4" xfId="2" applyNumberFormat="1" applyFont="1" applyFill="1" applyBorder="1" applyAlignment="1"/>
    <xf numFmtId="44" fontId="13" fillId="9" borderId="4" xfId="2" applyFont="1" applyFill="1" applyBorder="1" applyAlignment="1"/>
    <xf numFmtId="0" fontId="13" fillId="9" borderId="1" xfId="0" applyFont="1" applyFill="1" applyBorder="1"/>
    <xf numFmtId="0" fontId="13" fillId="9" borderId="4" xfId="0" applyFont="1" applyFill="1" applyBorder="1"/>
    <xf numFmtId="9" fontId="13" fillId="9" borderId="1" xfId="3" applyFont="1" applyFill="1" applyBorder="1"/>
    <xf numFmtId="0" fontId="12" fillId="9" borderId="2" xfId="0" applyFont="1" applyFill="1" applyBorder="1"/>
    <xf numFmtId="9" fontId="13" fillId="9" borderId="2" xfId="3" applyFont="1" applyFill="1" applyBorder="1"/>
    <xf numFmtId="0" fontId="18" fillId="10" borderId="4" xfId="0" applyFont="1" applyFill="1" applyBorder="1"/>
    <xf numFmtId="0" fontId="18" fillId="10" borderId="4" xfId="0" applyFont="1" applyFill="1" applyBorder="1" applyAlignment="1">
      <alignment horizontal="right"/>
    </xf>
    <xf numFmtId="0" fontId="18" fillId="10" borderId="3" xfId="0" applyFont="1" applyFill="1" applyBorder="1"/>
    <xf numFmtId="9" fontId="19" fillId="10" borderId="0" xfId="3" applyFont="1" applyFill="1" applyBorder="1"/>
    <xf numFmtId="0" fontId="3" fillId="5" borderId="3" xfId="0" applyFont="1" applyFill="1" applyBorder="1"/>
    <xf numFmtId="0" fontId="3" fillId="7" borderId="3" xfId="0" applyFont="1" applyFill="1" applyBorder="1"/>
    <xf numFmtId="0" fontId="4" fillId="7" borderId="10" xfId="0" applyFont="1" applyFill="1" applyBorder="1"/>
    <xf numFmtId="44" fontId="4" fillId="7" borderId="11" xfId="2" applyFont="1" applyFill="1" applyBorder="1"/>
    <xf numFmtId="7" fontId="4" fillId="7" borderId="11" xfId="0" applyNumberFormat="1" applyFont="1" applyFill="1" applyBorder="1" applyAlignment="1">
      <alignment horizontal="right"/>
    </xf>
    <xf numFmtId="7" fontId="4" fillId="7" borderId="12" xfId="2" applyNumberFormat="1" applyFont="1" applyFill="1" applyBorder="1"/>
    <xf numFmtId="0" fontId="4" fillId="5" borderId="10" xfId="0" applyFont="1" applyFill="1" applyBorder="1"/>
    <xf numFmtId="44" fontId="4" fillId="5" borderId="11" xfId="2" applyFont="1" applyFill="1" applyBorder="1"/>
    <xf numFmtId="7" fontId="4" fillId="5" borderId="11" xfId="0" applyNumberFormat="1" applyFont="1" applyFill="1" applyBorder="1" applyAlignment="1">
      <alignment horizontal="right"/>
    </xf>
    <xf numFmtId="7" fontId="4" fillId="5" borderId="12" xfId="2" applyNumberFormat="1" applyFont="1" applyFill="1" applyBorder="1"/>
    <xf numFmtId="0" fontId="4" fillId="6" borderId="10" xfId="0" applyFont="1" applyFill="1" applyBorder="1"/>
    <xf numFmtId="44" fontId="4" fillId="6" borderId="11" xfId="2" applyFont="1" applyFill="1" applyBorder="1"/>
    <xf numFmtId="0" fontId="3" fillId="2" borderId="3" xfId="0" applyFont="1" applyFill="1" applyBorder="1"/>
    <xf numFmtId="0" fontId="3" fillId="6" borderId="3" xfId="0" applyFont="1" applyFill="1" applyBorder="1"/>
    <xf numFmtId="0" fontId="14" fillId="5" borderId="5" xfId="0" applyFont="1" applyFill="1" applyBorder="1" applyAlignment="1">
      <alignment horizontal="right"/>
    </xf>
    <xf numFmtId="0" fontId="14" fillId="7" borderId="5" xfId="0" applyFont="1" applyFill="1" applyBorder="1" applyAlignment="1">
      <alignment horizontal="right"/>
    </xf>
    <xf numFmtId="0" fontId="14" fillId="2" borderId="5" xfId="0" applyFont="1" applyFill="1" applyBorder="1" applyAlignment="1">
      <alignment horizontal="right"/>
    </xf>
    <xf numFmtId="0" fontId="14" fillId="6" borderId="5" xfId="0" applyFont="1" applyFill="1" applyBorder="1" applyAlignment="1">
      <alignment horizontal="right"/>
    </xf>
    <xf numFmtId="0" fontId="20" fillId="10" borderId="0" xfId="0" applyFont="1" applyFill="1" applyBorder="1" applyAlignment="1">
      <alignment horizontal="left"/>
    </xf>
    <xf numFmtId="0" fontId="21" fillId="10" borderId="0" xfId="0" applyFont="1" applyFill="1"/>
    <xf numFmtId="0" fontId="22" fillId="10" borderId="0" xfId="0" applyFont="1" applyFill="1" applyBorder="1" applyAlignment="1">
      <alignment horizontal="center"/>
    </xf>
    <xf numFmtId="0" fontId="23" fillId="10" borderId="0" xfId="0" applyFont="1" applyFill="1" applyAlignment="1">
      <alignment horizontal="center"/>
    </xf>
    <xf numFmtId="0" fontId="3" fillId="2" borderId="3" xfId="0" applyFont="1" applyFill="1" applyBorder="1" applyAlignment="1">
      <alignment vertical="center"/>
    </xf>
    <xf numFmtId="9" fontId="4" fillId="2" borderId="0" xfId="3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9" fontId="4" fillId="6" borderId="0" xfId="3" applyFont="1" applyFill="1" applyBorder="1" applyAlignment="1">
      <alignment vertical="center"/>
    </xf>
    <xf numFmtId="44" fontId="4" fillId="2" borderId="5" xfId="2" applyFont="1" applyFill="1" applyBorder="1"/>
    <xf numFmtId="0" fontId="4" fillId="2" borderId="3" xfId="0" applyFont="1" applyFill="1" applyBorder="1" applyAlignment="1">
      <alignment vertical="center"/>
    </xf>
    <xf numFmtId="0" fontId="13" fillId="5" borderId="13" xfId="0" applyFont="1" applyFill="1" applyBorder="1"/>
    <xf numFmtId="9" fontId="4" fillId="5" borderId="14" xfId="3" applyFont="1" applyFill="1" applyBorder="1"/>
    <xf numFmtId="0" fontId="4" fillId="5" borderId="14" xfId="0" applyFont="1" applyFill="1" applyBorder="1" applyAlignment="1">
      <alignment horizontal="right"/>
    </xf>
    <xf numFmtId="0" fontId="4" fillId="5" borderId="15" xfId="0" applyFont="1" applyFill="1" applyBorder="1"/>
    <xf numFmtId="0" fontId="13" fillId="7" borderId="13" xfId="0" applyFont="1" applyFill="1" applyBorder="1"/>
    <xf numFmtId="9" fontId="4" fillId="7" borderId="14" xfId="3" applyFont="1" applyFill="1" applyBorder="1"/>
    <xf numFmtId="0" fontId="4" fillId="7" borderId="14" xfId="0" applyFont="1" applyFill="1" applyBorder="1" applyAlignment="1">
      <alignment horizontal="right"/>
    </xf>
    <xf numFmtId="0" fontId="4" fillId="7" borderId="15" xfId="0" applyFont="1" applyFill="1" applyBorder="1"/>
    <xf numFmtId="0" fontId="14" fillId="2" borderId="0" xfId="0" applyFont="1" applyFill="1" applyBorder="1" applyAlignment="1">
      <alignment horizontal="right"/>
    </xf>
    <xf numFmtId="0" fontId="14" fillId="5" borderId="0" xfId="0" applyFont="1" applyFill="1" applyBorder="1" applyAlignment="1">
      <alignment horizontal="right"/>
    </xf>
    <xf numFmtId="0" fontId="3" fillId="11" borderId="13" xfId="0" applyFont="1" applyFill="1" applyBorder="1"/>
    <xf numFmtId="44" fontId="3" fillId="11" borderId="14" xfId="2" applyFont="1" applyFill="1" applyBorder="1"/>
    <xf numFmtId="49" fontId="13" fillId="2" borderId="13" xfId="0" applyNumberFormat="1" applyFont="1" applyFill="1" applyBorder="1" applyAlignment="1">
      <alignment vertical="center"/>
    </xf>
    <xf numFmtId="49" fontId="4" fillId="2" borderId="14" xfId="3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horizontal="right" vertical="center"/>
    </xf>
    <xf numFmtId="49" fontId="4" fillId="2" borderId="15" xfId="0" applyNumberFormat="1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vertical="center"/>
    </xf>
    <xf numFmtId="49" fontId="13" fillId="6" borderId="13" xfId="0" applyNumberFormat="1" applyFont="1" applyFill="1" applyBorder="1" applyAlignment="1">
      <alignment vertical="center"/>
    </xf>
    <xf numFmtId="49" fontId="4" fillId="6" borderId="14" xfId="3" applyNumberFormat="1" applyFont="1" applyFill="1" applyBorder="1" applyAlignment="1">
      <alignment vertical="center"/>
    </xf>
    <xf numFmtId="49" fontId="4" fillId="6" borderId="14" xfId="0" applyNumberFormat="1" applyFont="1" applyFill="1" applyBorder="1" applyAlignment="1">
      <alignment horizontal="right" vertical="center"/>
    </xf>
    <xf numFmtId="49" fontId="4" fillId="6" borderId="15" xfId="0" applyNumberFormat="1" applyFont="1" applyFill="1" applyBorder="1" applyAlignment="1">
      <alignment vertical="center"/>
    </xf>
    <xf numFmtId="0" fontId="3" fillId="6" borderId="13" xfId="0" applyFont="1" applyFill="1" applyBorder="1"/>
    <xf numFmtId="175" fontId="3" fillId="6" borderId="14" xfId="2" applyNumberFormat="1" applyFont="1" applyFill="1" applyBorder="1"/>
    <xf numFmtId="175" fontId="3" fillId="6" borderId="14" xfId="2" applyNumberFormat="1" applyFont="1" applyFill="1" applyBorder="1" applyAlignment="1">
      <alignment horizontal="right"/>
    </xf>
    <xf numFmtId="175" fontId="3" fillId="6" borderId="15" xfId="0" applyNumberFormat="1" applyFont="1" applyFill="1" applyBorder="1"/>
    <xf numFmtId="0" fontId="14" fillId="6" borderId="0" xfId="0" applyFont="1" applyFill="1" applyBorder="1" applyAlignment="1">
      <alignment horizontal="right"/>
    </xf>
    <xf numFmtId="44" fontId="3" fillId="4" borderId="4" xfId="2" applyFont="1" applyFill="1" applyBorder="1" applyAlignment="1">
      <alignment horizontal="center"/>
    </xf>
    <xf numFmtId="44" fontId="3" fillId="4" borderId="4" xfId="2" applyFont="1" applyFill="1" applyBorder="1"/>
    <xf numFmtId="0" fontId="3" fillId="4" borderId="4" xfId="1" applyNumberFormat="1" applyFont="1" applyFill="1" applyBorder="1" applyAlignment="1">
      <alignment horizontal="right"/>
    </xf>
    <xf numFmtId="44" fontId="4" fillId="2" borderId="0" xfId="2" applyFont="1" applyFill="1" applyBorder="1" applyAlignment="1">
      <alignment horizontal="right" vertical="center"/>
    </xf>
    <xf numFmtId="44" fontId="4" fillId="2" borderId="5" xfId="2" applyFont="1" applyFill="1" applyBorder="1" applyAlignment="1">
      <alignment vertical="center"/>
    </xf>
    <xf numFmtId="44" fontId="3" fillId="2" borderId="2" xfId="2" applyFont="1" applyFill="1" applyBorder="1" applyAlignment="1">
      <alignment horizontal="right"/>
    </xf>
    <xf numFmtId="44" fontId="3" fillId="2" borderId="9" xfId="2" applyFont="1" applyFill="1" applyBorder="1"/>
    <xf numFmtId="44" fontId="4" fillId="6" borderId="5" xfId="2" applyFont="1" applyFill="1" applyBorder="1"/>
    <xf numFmtId="44" fontId="3" fillId="6" borderId="2" xfId="2" applyFont="1" applyFill="1" applyBorder="1" applyAlignment="1">
      <alignment horizontal="right"/>
    </xf>
    <xf numFmtId="44" fontId="3" fillId="6" borderId="9" xfId="2" applyFont="1" applyFill="1" applyBorder="1"/>
    <xf numFmtId="0" fontId="3" fillId="10" borderId="1" xfId="0" applyFont="1" applyFill="1" applyBorder="1"/>
    <xf numFmtId="9" fontId="4" fillId="10" borderId="2" xfId="3" applyFont="1" applyFill="1" applyBorder="1"/>
    <xf numFmtId="44" fontId="3" fillId="10" borderId="2" xfId="2" applyFont="1" applyFill="1" applyBorder="1" applyAlignment="1">
      <alignment horizontal="right"/>
    </xf>
    <xf numFmtId="44" fontId="3" fillId="10" borderId="9" xfId="2" applyFont="1" applyFill="1" applyBorder="1"/>
    <xf numFmtId="0" fontId="0" fillId="6" borderId="16" xfId="0" applyFill="1" applyBorder="1"/>
    <xf numFmtId="9" fontId="4" fillId="6" borderId="17" xfId="3" applyFont="1" applyFill="1" applyBorder="1"/>
    <xf numFmtId="44" fontId="4" fillId="6" borderId="17" xfId="2" applyFont="1" applyFill="1" applyBorder="1" applyAlignment="1">
      <alignment horizontal="right"/>
    </xf>
    <xf numFmtId="0" fontId="4" fillId="6" borderId="18" xfId="0" applyFont="1" applyFill="1" applyBorder="1"/>
    <xf numFmtId="0" fontId="3" fillId="6" borderId="19" xfId="0" applyFont="1" applyFill="1" applyBorder="1"/>
    <xf numFmtId="0" fontId="14" fillId="6" borderId="20" xfId="0" applyFont="1" applyFill="1" applyBorder="1" applyAlignment="1">
      <alignment horizontal="right"/>
    </xf>
    <xf numFmtId="0" fontId="4" fillId="6" borderId="19" xfId="0" applyFont="1" applyFill="1" applyBorder="1"/>
    <xf numFmtId="0" fontId="4" fillId="6" borderId="20" xfId="0" applyFont="1" applyFill="1" applyBorder="1"/>
    <xf numFmtId="7" fontId="4" fillId="6" borderId="20" xfId="2" applyNumberFormat="1" applyFont="1" applyFill="1" applyBorder="1"/>
    <xf numFmtId="175" fontId="4" fillId="6" borderId="20" xfId="2" applyNumberFormat="1" applyFont="1" applyFill="1" applyBorder="1"/>
    <xf numFmtId="0" fontId="4" fillId="6" borderId="21" xfId="0" applyFont="1" applyFill="1" applyBorder="1"/>
    <xf numFmtId="175" fontId="3" fillId="4" borderId="22" xfId="2" applyNumberFormat="1" applyFont="1" applyFill="1" applyBorder="1"/>
    <xf numFmtId="175" fontId="4" fillId="6" borderId="23" xfId="0" applyNumberFormat="1" applyFont="1" applyFill="1" applyBorder="1" applyAlignment="1">
      <alignment horizontal="right"/>
    </xf>
    <xf numFmtId="175" fontId="4" fillId="6" borderId="24" xfId="2" applyNumberFormat="1" applyFont="1" applyFill="1" applyBorder="1"/>
    <xf numFmtId="0" fontId="3" fillId="2" borderId="16" xfId="0" applyFont="1" applyFill="1" applyBorder="1"/>
    <xf numFmtId="44" fontId="4" fillId="2" borderId="20" xfId="2" applyFont="1" applyFill="1" applyBorder="1"/>
    <xf numFmtId="7" fontId="3" fillId="4" borderId="22" xfId="2" applyNumberFormat="1" applyFont="1" applyFill="1" applyBorder="1"/>
    <xf numFmtId="0" fontId="4" fillId="4" borderId="0" xfId="0" applyFont="1" applyFill="1" applyBorder="1"/>
    <xf numFmtId="168" fontId="4" fillId="2" borderId="0" xfId="1" applyNumberFormat="1" applyFont="1" applyFill="1" applyBorder="1" applyAlignment="1">
      <alignment horizontal="right" vertical="top"/>
    </xf>
    <xf numFmtId="166" fontId="4" fillId="2" borderId="5" xfId="1" applyNumberFormat="1" applyFont="1" applyFill="1" applyBorder="1" applyAlignment="1">
      <alignment horizontal="right"/>
    </xf>
    <xf numFmtId="172" fontId="4" fillId="2" borderId="5" xfId="0" applyNumberFormat="1" applyFont="1" applyFill="1" applyBorder="1" applyAlignment="1">
      <alignment horizontal="right"/>
    </xf>
    <xf numFmtId="168" fontId="4" fillId="2" borderId="5" xfId="1" applyNumberFormat="1" applyFont="1" applyFill="1" applyBorder="1" applyAlignment="1">
      <alignment horizontal="right" vertical="top"/>
    </xf>
    <xf numFmtId="44" fontId="4" fillId="2" borderId="20" xfId="2" applyFont="1" applyFill="1" applyBorder="1" applyAlignment="1">
      <alignment horizontal="right"/>
    </xf>
    <xf numFmtId="44" fontId="4" fillId="2" borderId="23" xfId="2" applyFont="1" applyFill="1" applyBorder="1" applyAlignment="1">
      <alignment horizontal="right"/>
    </xf>
    <xf numFmtId="44" fontId="4" fillId="2" borderId="24" xfId="2" applyFont="1" applyFill="1" applyBorder="1"/>
    <xf numFmtId="44" fontId="3" fillId="11" borderId="14" xfId="2" applyFont="1" applyFill="1" applyBorder="1" applyAlignment="1">
      <alignment horizontal="right"/>
    </xf>
    <xf numFmtId="44" fontId="3" fillId="11" borderId="15" xfId="2" applyFont="1" applyFill="1" applyBorder="1"/>
    <xf numFmtId="44" fontId="3" fillId="2" borderId="15" xfId="2" applyFont="1" applyFill="1" applyBorder="1" applyAlignment="1"/>
    <xf numFmtId="177" fontId="3" fillId="4" borderId="8" xfId="2" applyNumberFormat="1" applyFont="1" applyFill="1" applyBorder="1"/>
    <xf numFmtId="0" fontId="3" fillId="6" borderId="25" xfId="0" applyFont="1" applyFill="1" applyBorder="1"/>
    <xf numFmtId="44" fontId="3" fillId="6" borderId="17" xfId="2" applyFont="1" applyFill="1" applyBorder="1"/>
    <xf numFmtId="7" fontId="3" fillId="6" borderId="17" xfId="0" applyNumberFormat="1" applyFont="1" applyFill="1" applyBorder="1" applyAlignment="1">
      <alignment horizontal="right"/>
    </xf>
    <xf numFmtId="7" fontId="3" fillId="6" borderId="26" xfId="2" applyNumberFormat="1" applyFont="1" applyFill="1" applyBorder="1"/>
    <xf numFmtId="0" fontId="3" fillId="6" borderId="27" xfId="0" applyFont="1" applyFill="1" applyBorder="1" applyAlignment="1">
      <alignment vertical="center"/>
    </xf>
    <xf numFmtId="9" fontId="4" fillId="6" borderId="28" xfId="3" applyFont="1" applyFill="1" applyBorder="1" applyAlignment="1">
      <alignment vertical="center"/>
    </xf>
    <xf numFmtId="0" fontId="4" fillId="6" borderId="28" xfId="0" applyFont="1" applyFill="1" applyBorder="1" applyAlignment="1">
      <alignment horizontal="right" vertical="center"/>
    </xf>
    <xf numFmtId="0" fontId="4" fillId="6" borderId="29" xfId="0" applyFont="1" applyFill="1" applyBorder="1" applyAlignment="1">
      <alignment vertical="center"/>
    </xf>
    <xf numFmtId="44" fontId="4" fillId="6" borderId="11" xfId="2" applyFont="1" applyFill="1" applyBorder="1" applyAlignment="1">
      <alignment horizontal="right"/>
    </xf>
    <xf numFmtId="44" fontId="4" fillId="6" borderId="12" xfId="2" applyFont="1" applyFill="1" applyBorder="1"/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1" fontId="18" fillId="10" borderId="11" xfId="0" applyNumberFormat="1" applyFont="1" applyFill="1" applyBorder="1" applyAlignment="1" applyProtection="1">
      <alignment horizontal="right"/>
      <protection locked="0"/>
    </xf>
    <xf numFmtId="0" fontId="21" fillId="10" borderId="11" xfId="0" applyFont="1" applyFill="1" applyBorder="1" applyAlignment="1">
      <alignment horizontal="right"/>
    </xf>
    <xf numFmtId="44" fontId="4" fillId="2" borderId="3" xfId="2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44" fontId="4" fillId="2" borderId="5" xfId="2" applyFont="1" applyFill="1" applyBorder="1" applyAlignment="1">
      <alignment vertical="center"/>
    </xf>
    <xf numFmtId="0" fontId="0" fillId="0" borderId="5" xfId="0" applyBorder="1" applyAlignment="1">
      <alignment vertical="center"/>
    </xf>
    <xf numFmtId="44" fontId="4" fillId="6" borderId="3" xfId="2" applyFont="1" applyFill="1" applyBorder="1" applyAlignment="1">
      <alignment horizontal="right" vertical="center"/>
    </xf>
    <xf numFmtId="0" fontId="0" fillId="6" borderId="3" xfId="0" applyFill="1" applyBorder="1" applyAlignment="1">
      <alignment vertical="center"/>
    </xf>
    <xf numFmtId="44" fontId="4" fillId="6" borderId="5" xfId="2" applyFont="1" applyFill="1" applyBorder="1" applyAlignment="1">
      <alignment vertical="center"/>
    </xf>
    <xf numFmtId="0" fontId="0" fillId="6" borderId="5" xfId="0" applyFill="1" applyBorder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abSelected="1" workbookViewId="0">
      <selection activeCell="D4" sqref="D4"/>
    </sheetView>
  </sheetViews>
  <sheetFormatPr defaultRowHeight="12.75" x14ac:dyDescent="0.2"/>
  <cols>
    <col min="1" max="1" width="21.85546875" customWidth="1"/>
    <col min="2" max="2" width="14.5703125" style="1" customWidth="1"/>
    <col min="3" max="3" width="15.5703125" style="2" customWidth="1"/>
    <col min="4" max="4" width="18" customWidth="1"/>
    <col min="5" max="5" width="2.85546875" customWidth="1"/>
    <col min="6" max="6" width="24.28515625" customWidth="1"/>
    <col min="7" max="7" width="14.7109375" customWidth="1"/>
    <col min="8" max="8" width="20.140625" customWidth="1"/>
    <col min="9" max="9" width="16" customWidth="1"/>
    <col min="10" max="10" width="2.5703125" customWidth="1"/>
    <col min="11" max="11" width="10.140625" customWidth="1"/>
    <col min="19" max="19" width="15.5703125" customWidth="1"/>
  </cols>
  <sheetData>
    <row r="1" spans="1:19" ht="35.25" x14ac:dyDescent="0.5">
      <c r="A1" s="136" t="s">
        <v>21</v>
      </c>
      <c r="B1" s="6"/>
      <c r="C1" s="7"/>
      <c r="D1" s="8"/>
      <c r="E1" s="8"/>
      <c r="F1" s="8"/>
      <c r="G1" s="8"/>
      <c r="H1" s="8"/>
    </row>
    <row r="2" spans="1:19" ht="13.5" thickBot="1" x14ac:dyDescent="0.25"/>
    <row r="3" spans="1:19" ht="22.5" customHeight="1" thickBot="1" x14ac:dyDescent="0.35">
      <c r="A3" s="137" t="s">
        <v>22</v>
      </c>
      <c r="B3" s="138"/>
      <c r="C3" s="139"/>
      <c r="D3" s="124">
        <v>30</v>
      </c>
      <c r="E3" s="10"/>
      <c r="F3" s="169" t="s">
        <v>37</v>
      </c>
      <c r="G3" s="170"/>
      <c r="H3" s="170"/>
      <c r="K3" s="239"/>
      <c r="L3" s="126"/>
      <c r="M3" s="126"/>
      <c r="N3" s="126"/>
      <c r="O3" s="126"/>
      <c r="P3" s="126"/>
      <c r="Q3" s="126"/>
      <c r="R3" s="126"/>
      <c r="S3" s="126"/>
    </row>
    <row r="4" spans="1:19" ht="21" customHeight="1" thickBot="1" x14ac:dyDescent="0.35">
      <c r="A4" s="137" t="s">
        <v>46</v>
      </c>
      <c r="B4" s="138"/>
      <c r="C4" s="139"/>
      <c r="D4" s="125">
        <v>100</v>
      </c>
      <c r="E4" s="11"/>
      <c r="F4" s="169" t="s">
        <v>43</v>
      </c>
      <c r="G4" s="171"/>
      <c r="H4" s="172"/>
      <c r="I4" s="33"/>
      <c r="J4" s="33"/>
      <c r="K4" s="239"/>
      <c r="L4" s="126"/>
      <c r="M4" s="126"/>
      <c r="N4" s="126"/>
      <c r="O4" s="126"/>
      <c r="P4" s="126"/>
      <c r="Q4" s="126"/>
      <c r="R4" s="126"/>
      <c r="S4" s="126"/>
    </row>
    <row r="5" spans="1:19" s="13" customFormat="1" ht="21" customHeight="1" thickBot="1" x14ac:dyDescent="0.3">
      <c r="A5" s="128"/>
      <c r="B5" s="129"/>
      <c r="C5" s="130"/>
      <c r="D5" s="131"/>
      <c r="E5" s="132"/>
      <c r="F5" s="133"/>
      <c r="G5" s="261"/>
      <c r="H5" s="262"/>
      <c r="I5" s="134"/>
      <c r="J5" s="134"/>
      <c r="K5" s="126"/>
      <c r="L5" s="126"/>
      <c r="M5" s="126"/>
      <c r="N5" s="126"/>
      <c r="O5" s="126"/>
      <c r="P5" s="126"/>
      <c r="Q5" s="126"/>
      <c r="R5" s="126"/>
      <c r="S5" s="126"/>
    </row>
    <row r="6" spans="1:19" ht="21" customHeight="1" thickBot="1" x14ac:dyDescent="0.3">
      <c r="A6" s="149" t="s">
        <v>28</v>
      </c>
      <c r="B6" s="150"/>
      <c r="C6" s="263" t="s">
        <v>34</v>
      </c>
      <c r="D6" s="264"/>
      <c r="E6" s="11"/>
      <c r="F6" s="147" t="s">
        <v>32</v>
      </c>
      <c r="G6" s="148" t="s">
        <v>35</v>
      </c>
      <c r="H6" s="148" t="s">
        <v>33</v>
      </c>
      <c r="I6" s="33"/>
      <c r="J6" s="33"/>
      <c r="K6" s="126"/>
      <c r="L6" s="126"/>
      <c r="M6" s="126"/>
      <c r="N6" s="126"/>
      <c r="O6" s="126"/>
      <c r="P6" s="126"/>
      <c r="Q6" s="126"/>
      <c r="R6" s="126"/>
      <c r="S6" s="126"/>
    </row>
    <row r="7" spans="1:19" ht="21.75" customHeight="1" thickBot="1" x14ac:dyDescent="0.3">
      <c r="A7" s="143" t="s">
        <v>36</v>
      </c>
      <c r="B7" s="144"/>
      <c r="C7" s="145"/>
      <c r="D7" s="135">
        <v>2</v>
      </c>
      <c r="E7" s="12"/>
      <c r="F7" s="140">
        <f>+C36</f>
        <v>1.8731333333333333</v>
      </c>
      <c r="G7" s="141">
        <f>+C34</f>
        <v>187.31333333333333</v>
      </c>
      <c r="H7" s="141">
        <f>+D34</f>
        <v>5619.4</v>
      </c>
      <c r="I7" s="33"/>
      <c r="J7" s="33"/>
      <c r="K7" s="126"/>
      <c r="L7" s="126"/>
      <c r="M7" s="126"/>
      <c r="N7" s="126"/>
      <c r="O7" s="126"/>
      <c r="P7" s="126"/>
      <c r="Q7" s="126"/>
      <c r="R7" s="126"/>
      <c r="S7" s="126"/>
    </row>
    <row r="8" spans="1:19" ht="21.75" customHeight="1" thickBot="1" x14ac:dyDescent="0.3">
      <c r="A8" s="143" t="s">
        <v>23</v>
      </c>
      <c r="B8" s="144"/>
      <c r="C8" s="145"/>
      <c r="D8" s="135">
        <v>2</v>
      </c>
      <c r="E8" s="12"/>
      <c r="F8" s="140">
        <f>+H36</f>
        <v>1.8799466666666667</v>
      </c>
      <c r="G8" s="141">
        <f>+H34</f>
        <v>187.99466666666666</v>
      </c>
      <c r="H8" s="141">
        <f>+I34</f>
        <v>5639.84</v>
      </c>
      <c r="I8" s="33"/>
      <c r="J8" s="33"/>
      <c r="K8" s="126"/>
      <c r="L8" s="126"/>
      <c r="M8" s="126"/>
      <c r="N8" s="126"/>
      <c r="O8" s="126"/>
      <c r="P8" s="126"/>
      <c r="Q8" s="126"/>
      <c r="R8" s="126"/>
      <c r="S8" s="126"/>
    </row>
    <row r="9" spans="1:19" ht="21.75" customHeight="1" thickBot="1" x14ac:dyDescent="0.3">
      <c r="A9" s="143" t="s">
        <v>24</v>
      </c>
      <c r="B9" s="144"/>
      <c r="C9" s="145"/>
      <c r="D9" s="135">
        <v>2</v>
      </c>
      <c r="E9" s="12"/>
      <c r="F9" s="140">
        <f>+C63</f>
        <v>1.7565533333333332</v>
      </c>
      <c r="G9" s="141">
        <f>+C62</f>
        <v>175.65533333333332</v>
      </c>
      <c r="H9" s="141">
        <f>+D62</f>
        <v>5269.66</v>
      </c>
      <c r="I9" s="33"/>
      <c r="J9" s="33"/>
      <c r="K9" s="126"/>
      <c r="L9" s="126"/>
      <c r="M9" s="126"/>
      <c r="N9" s="126"/>
      <c r="O9" s="126"/>
      <c r="P9" s="126"/>
      <c r="Q9" s="126"/>
      <c r="R9" s="126"/>
      <c r="S9" s="126"/>
    </row>
    <row r="10" spans="1:19" ht="21.75" customHeight="1" thickBot="1" x14ac:dyDescent="0.3">
      <c r="A10" s="142" t="s">
        <v>41</v>
      </c>
      <c r="B10" s="146"/>
      <c r="C10" s="145"/>
      <c r="D10" s="135">
        <v>2</v>
      </c>
      <c r="E10" s="12"/>
      <c r="F10" s="140">
        <f>+H63</f>
        <v>1.9132800000000001</v>
      </c>
      <c r="G10" s="141">
        <f>+H62</f>
        <v>191.328</v>
      </c>
      <c r="H10" s="141">
        <f>+I62</f>
        <v>5739.84</v>
      </c>
      <c r="K10" s="126"/>
      <c r="L10" s="126"/>
      <c r="M10" s="126"/>
      <c r="N10" s="126"/>
      <c r="O10" s="126"/>
      <c r="P10" s="126"/>
      <c r="Q10" s="126"/>
      <c r="R10" s="126"/>
      <c r="S10" s="126"/>
    </row>
    <row r="11" spans="1:19" ht="23.25" customHeight="1" x14ac:dyDescent="0.25">
      <c r="K11" s="126"/>
      <c r="L11" s="126"/>
      <c r="M11" s="126"/>
      <c r="N11" s="126"/>
      <c r="O11" s="126"/>
      <c r="P11" s="126"/>
      <c r="Q11" s="126"/>
      <c r="R11" s="126"/>
      <c r="S11" s="126"/>
    </row>
    <row r="12" spans="1:19" ht="24.75" customHeight="1" x14ac:dyDescent="0.2">
      <c r="A12" s="194" t="s">
        <v>14</v>
      </c>
      <c r="B12" s="195"/>
      <c r="C12" s="196"/>
      <c r="D12" s="197"/>
      <c r="E12" s="198"/>
      <c r="F12" s="199" t="s">
        <v>16</v>
      </c>
      <c r="G12" s="200"/>
      <c r="H12" s="201"/>
      <c r="I12" s="202"/>
      <c r="K12" s="127"/>
      <c r="L12" s="127"/>
      <c r="M12" s="127"/>
      <c r="N12" s="127"/>
      <c r="O12" s="127"/>
      <c r="P12" s="127"/>
      <c r="Q12" s="127"/>
      <c r="R12" s="127"/>
      <c r="S12" s="127"/>
    </row>
    <row r="13" spans="1:19" ht="18.75" customHeight="1" x14ac:dyDescent="0.25">
      <c r="A13" s="163" t="s">
        <v>12</v>
      </c>
      <c r="B13" s="16"/>
      <c r="C13" s="190" t="s">
        <v>40</v>
      </c>
      <c r="D13" s="167" t="s">
        <v>8</v>
      </c>
      <c r="E13" s="18"/>
      <c r="F13" s="164" t="s">
        <v>12</v>
      </c>
      <c r="G13" s="73"/>
      <c r="H13" s="207" t="s">
        <v>40</v>
      </c>
      <c r="I13" s="168" t="s">
        <v>8</v>
      </c>
    </row>
    <row r="14" spans="1:19" ht="18.75" customHeight="1" thickBot="1" x14ac:dyDescent="0.25">
      <c r="A14" s="15" t="s">
        <v>17</v>
      </c>
      <c r="B14" s="16"/>
      <c r="C14" s="19">
        <f>+D4</f>
        <v>100</v>
      </c>
      <c r="D14" s="241">
        <f>+D3*D4</f>
        <v>3000</v>
      </c>
      <c r="E14" s="20"/>
      <c r="F14" s="72" t="s">
        <v>17</v>
      </c>
      <c r="G14" s="73"/>
      <c r="H14" s="74">
        <f>+D4</f>
        <v>100</v>
      </c>
      <c r="I14" s="75">
        <f>+D4*D3</f>
        <v>3000</v>
      </c>
      <c r="K14" s="9"/>
      <c r="L14" s="9"/>
      <c r="M14" s="9"/>
      <c r="N14" s="9"/>
      <c r="O14" s="9"/>
      <c r="P14" s="9"/>
      <c r="Q14" s="9"/>
      <c r="R14" s="9"/>
      <c r="S14" s="9"/>
    </row>
    <row r="15" spans="1:19" ht="18.75" customHeight="1" thickBot="1" x14ac:dyDescent="0.3">
      <c r="A15" s="15" t="s">
        <v>45</v>
      </c>
      <c r="B15" s="39">
        <v>0</v>
      </c>
      <c r="C15" s="240">
        <f>+B15*C14</f>
        <v>0</v>
      </c>
      <c r="D15" s="243">
        <f>+D14*B15</f>
        <v>0</v>
      </c>
      <c r="E15" s="21"/>
      <c r="F15" s="72" t="s">
        <v>45</v>
      </c>
      <c r="G15" s="38">
        <v>0.04</v>
      </c>
      <c r="H15" s="76">
        <f>+H14*G15</f>
        <v>4</v>
      </c>
      <c r="I15" s="77">
        <f>+I14*G15</f>
        <v>120</v>
      </c>
      <c r="K15" s="9"/>
      <c r="L15" s="9"/>
      <c r="M15" s="9"/>
      <c r="N15" s="9"/>
      <c r="O15" s="9"/>
      <c r="P15" s="9"/>
      <c r="Q15" s="9"/>
      <c r="R15" s="9"/>
      <c r="S15" s="9"/>
    </row>
    <row r="16" spans="1:19" ht="18.75" customHeight="1" x14ac:dyDescent="0.2">
      <c r="A16" s="15" t="s">
        <v>4</v>
      </c>
      <c r="B16" s="16"/>
      <c r="C16" s="19">
        <f>+C14-C15</f>
        <v>100</v>
      </c>
      <c r="D16" s="242">
        <f>+D14-D15</f>
        <v>3000</v>
      </c>
      <c r="E16" s="22"/>
      <c r="F16" s="72" t="s">
        <v>4</v>
      </c>
      <c r="G16" s="73"/>
      <c r="H16" s="74">
        <f>+H14-H15</f>
        <v>96</v>
      </c>
      <c r="I16" s="78">
        <f>+I14-I15</f>
        <v>2880</v>
      </c>
    </row>
    <row r="17" spans="1:9" ht="18.75" customHeight="1" x14ac:dyDescent="0.25">
      <c r="A17" s="192" t="s">
        <v>25</v>
      </c>
      <c r="B17" s="193">
        <f>+D7</f>
        <v>2</v>
      </c>
      <c r="C17" s="247">
        <f>+B17*C16</f>
        <v>200</v>
      </c>
      <c r="D17" s="249">
        <f>+B17*D16</f>
        <v>6000</v>
      </c>
      <c r="E17" s="23"/>
      <c r="F17" s="203" t="s">
        <v>25</v>
      </c>
      <c r="G17" s="204">
        <f>+D8</f>
        <v>2</v>
      </c>
      <c r="H17" s="205">
        <f>+H16*G17</f>
        <v>192</v>
      </c>
      <c r="I17" s="206">
        <f>+I16*G17</f>
        <v>5760</v>
      </c>
    </row>
    <row r="18" spans="1:9" ht="15.75" x14ac:dyDescent="0.25">
      <c r="A18" s="236"/>
      <c r="B18" s="223"/>
      <c r="C18" s="224"/>
      <c r="D18" s="225"/>
      <c r="E18" s="14"/>
      <c r="F18" s="222"/>
      <c r="G18" s="223"/>
      <c r="H18" s="224"/>
      <c r="I18" s="225"/>
    </row>
    <row r="19" spans="1:9" ht="16.5" thickBot="1" x14ac:dyDescent="0.3">
      <c r="A19" s="226" t="s">
        <v>39</v>
      </c>
      <c r="B19" s="16"/>
      <c r="C19" s="190" t="s">
        <v>40</v>
      </c>
      <c r="D19" s="227" t="s">
        <v>8</v>
      </c>
      <c r="E19" s="14"/>
      <c r="F19" s="226" t="s">
        <v>1</v>
      </c>
      <c r="G19" s="73"/>
      <c r="H19" s="207" t="s">
        <v>40</v>
      </c>
      <c r="I19" s="227" t="s">
        <v>8</v>
      </c>
    </row>
    <row r="20" spans="1:9" ht="16.5" thickBot="1" x14ac:dyDescent="0.3">
      <c r="A20" s="228" t="s">
        <v>40</v>
      </c>
      <c r="B20" s="25">
        <v>5</v>
      </c>
      <c r="C20" s="24">
        <f>+B20</f>
        <v>5</v>
      </c>
      <c r="D20" s="237">
        <f>+B20*D3</f>
        <v>150</v>
      </c>
      <c r="E20" s="14"/>
      <c r="F20" s="228" t="s">
        <v>38</v>
      </c>
      <c r="G20" s="25">
        <v>0</v>
      </c>
      <c r="H20" s="79"/>
      <c r="I20" s="229"/>
    </row>
    <row r="21" spans="1:9" ht="20.25" customHeight="1" thickBot="1" x14ac:dyDescent="0.3">
      <c r="A21" s="228" t="s">
        <v>47</v>
      </c>
      <c r="B21" s="38">
        <v>0.02</v>
      </c>
      <c r="C21" s="24">
        <f>+C17*B21</f>
        <v>4</v>
      </c>
      <c r="D21" s="237">
        <f>+D17*B21</f>
        <v>120</v>
      </c>
      <c r="E21" s="27"/>
      <c r="F21" s="228" t="s">
        <v>1</v>
      </c>
      <c r="G21" s="34">
        <v>3</v>
      </c>
      <c r="H21" s="80">
        <f>+G21</f>
        <v>3</v>
      </c>
      <c r="I21" s="230">
        <f>+H21*D3</f>
        <v>90</v>
      </c>
    </row>
    <row r="22" spans="1:9" ht="20.25" customHeight="1" thickBot="1" x14ac:dyDescent="0.3">
      <c r="A22" s="228" t="s">
        <v>5</v>
      </c>
      <c r="B22" s="40">
        <v>7.0000000000000001E-3</v>
      </c>
      <c r="C22" s="24">
        <f>+B22*C16</f>
        <v>0.70000000000000007</v>
      </c>
      <c r="D22" s="244">
        <f>+B22*D16</f>
        <v>21</v>
      </c>
      <c r="E22" s="27"/>
      <c r="F22" s="228" t="s">
        <v>5</v>
      </c>
      <c r="G22" s="40">
        <v>7.0000000000000001E-3</v>
      </c>
      <c r="H22" s="81">
        <f>+G22*H16</f>
        <v>0.67200000000000004</v>
      </c>
      <c r="I22" s="231">
        <f>+G22*I16</f>
        <v>20.16</v>
      </c>
    </row>
    <row r="23" spans="1:9" ht="20.25" customHeight="1" thickBot="1" x14ac:dyDescent="0.3">
      <c r="A23" s="228" t="s">
        <v>19</v>
      </c>
      <c r="B23" s="250">
        <v>0.42</v>
      </c>
      <c r="C23" s="24">
        <f>+B23</f>
        <v>0.42</v>
      </c>
      <c r="D23" s="237">
        <f>+B23*D3</f>
        <v>12.6</v>
      </c>
      <c r="E23" s="27"/>
      <c r="F23" s="228" t="s">
        <v>19</v>
      </c>
      <c r="G23" s="41">
        <v>0.42</v>
      </c>
      <c r="H23" s="82">
        <v>0</v>
      </c>
      <c r="I23" s="231">
        <f>+G23*E3</f>
        <v>0</v>
      </c>
    </row>
    <row r="24" spans="1:9" ht="20.25" customHeight="1" x14ac:dyDescent="0.25">
      <c r="A24" s="232" t="s">
        <v>44</v>
      </c>
      <c r="B24" s="238">
        <v>0</v>
      </c>
      <c r="C24" s="245">
        <f>+B24</f>
        <v>0</v>
      </c>
      <c r="D24" s="246">
        <f>+C24*D3</f>
        <v>0</v>
      </c>
      <c r="E24" s="27"/>
      <c r="F24" s="232" t="s">
        <v>29</v>
      </c>
      <c r="G24" s="233">
        <v>0</v>
      </c>
      <c r="H24" s="234">
        <f>+G24</f>
        <v>0</v>
      </c>
      <c r="I24" s="235">
        <f>+H24*D3</f>
        <v>0</v>
      </c>
    </row>
    <row r="25" spans="1:9" ht="20.25" customHeight="1" thickBot="1" x14ac:dyDescent="0.3">
      <c r="A25" s="192" t="s">
        <v>26</v>
      </c>
      <c r="B25" s="193"/>
      <c r="C25" s="247">
        <f>SUM(C20:C24)</f>
        <v>10.119999999999999</v>
      </c>
      <c r="D25" s="248">
        <f>SUM(D20:D24)</f>
        <v>303.60000000000002</v>
      </c>
      <c r="E25" s="27"/>
      <c r="F25" s="251" t="s">
        <v>26</v>
      </c>
      <c r="G25" s="252"/>
      <c r="H25" s="253">
        <f>SUM(H21:H23)</f>
        <v>3.6720000000000002</v>
      </c>
      <c r="I25" s="254">
        <f>SUM(I21:I23)</f>
        <v>110.16</v>
      </c>
    </row>
    <row r="26" spans="1:9" ht="20.25" customHeight="1" x14ac:dyDescent="0.2">
      <c r="A26" s="173"/>
      <c r="B26" s="174"/>
      <c r="C26" s="175"/>
      <c r="D26" s="176"/>
      <c r="E26" s="177"/>
      <c r="F26" s="255"/>
      <c r="G26" s="256"/>
      <c r="H26" s="257"/>
      <c r="I26" s="258"/>
    </row>
    <row r="27" spans="1:9" ht="19.5" customHeight="1" thickBot="1" x14ac:dyDescent="0.3">
      <c r="A27" s="173" t="s">
        <v>31</v>
      </c>
      <c r="B27" s="174"/>
      <c r="C27" s="190" t="s">
        <v>40</v>
      </c>
      <c r="D27" s="167" t="s">
        <v>8</v>
      </c>
      <c r="E27" s="177"/>
      <c r="F27" s="178" t="s">
        <v>31</v>
      </c>
      <c r="G27" s="179"/>
      <c r="H27" s="207" t="s">
        <v>40</v>
      </c>
      <c r="I27" s="168" t="s">
        <v>8</v>
      </c>
    </row>
    <row r="28" spans="1:9" ht="20.25" customHeight="1" thickBot="1" x14ac:dyDescent="0.3">
      <c r="A28" s="181" t="s">
        <v>49</v>
      </c>
      <c r="B28" s="209">
        <v>5</v>
      </c>
      <c r="C28" s="211">
        <f>+B28</f>
        <v>5</v>
      </c>
      <c r="D28" s="212">
        <f>+B28*D3</f>
        <v>150</v>
      </c>
      <c r="E28" s="177"/>
      <c r="F28" s="72" t="s">
        <v>49</v>
      </c>
      <c r="G28" s="208">
        <v>5</v>
      </c>
      <c r="H28" s="83">
        <f>+G28</f>
        <v>5</v>
      </c>
      <c r="I28" s="215">
        <f>+G28*D3</f>
        <v>150</v>
      </c>
    </row>
    <row r="29" spans="1:9" ht="18.75" customHeight="1" thickBot="1" x14ac:dyDescent="0.3">
      <c r="A29" s="15" t="s">
        <v>6</v>
      </c>
      <c r="B29" s="210">
        <v>100</v>
      </c>
      <c r="C29" s="265">
        <f>+D29/D3</f>
        <v>1.8666666666666669</v>
      </c>
      <c r="D29" s="267">
        <f>+B29*B30</f>
        <v>56.000000000000007</v>
      </c>
      <c r="E29" s="30"/>
      <c r="F29" s="72" t="s">
        <v>6</v>
      </c>
      <c r="G29" s="210">
        <v>100</v>
      </c>
      <c r="H29" s="269">
        <f>+I29/D3</f>
        <v>1.8666666666666669</v>
      </c>
      <c r="I29" s="271">
        <f>+G29*G30</f>
        <v>56.000000000000007</v>
      </c>
    </row>
    <row r="30" spans="1:9" ht="18.75" customHeight="1" thickBot="1" x14ac:dyDescent="0.3">
      <c r="A30" s="15" t="s">
        <v>48</v>
      </c>
      <c r="B30" s="25">
        <v>0.56000000000000005</v>
      </c>
      <c r="C30" s="266"/>
      <c r="D30" s="268"/>
      <c r="E30" s="29"/>
      <c r="F30" s="72" t="s">
        <v>48</v>
      </c>
      <c r="G30" s="25">
        <v>0.56000000000000005</v>
      </c>
      <c r="H30" s="270"/>
      <c r="I30" s="272"/>
    </row>
    <row r="31" spans="1:9" ht="18.75" customHeight="1" thickBot="1" x14ac:dyDescent="0.3">
      <c r="A31" s="15" t="s">
        <v>30</v>
      </c>
      <c r="B31" s="25">
        <v>1</v>
      </c>
      <c r="C31" s="24">
        <f>+D31/D3</f>
        <v>3.3333333333333333E-2</v>
      </c>
      <c r="D31" s="26">
        <f>+B31</f>
        <v>1</v>
      </c>
      <c r="E31" s="29"/>
      <c r="F31" s="72" t="s">
        <v>30</v>
      </c>
      <c r="G31" s="36">
        <v>0</v>
      </c>
      <c r="H31" s="79">
        <f>+G31/D3</f>
        <v>0</v>
      </c>
      <c r="I31" s="215">
        <f>+G31</f>
        <v>0</v>
      </c>
    </row>
    <row r="32" spans="1:9" ht="18.75" customHeight="1" thickBot="1" x14ac:dyDescent="0.3">
      <c r="A32" s="15" t="s">
        <v>10</v>
      </c>
      <c r="B32" s="25">
        <v>20</v>
      </c>
      <c r="C32" s="24">
        <f>+D32/D3</f>
        <v>0.66666666666666663</v>
      </c>
      <c r="D32" s="180">
        <f>+B32</f>
        <v>20</v>
      </c>
      <c r="E32" s="29"/>
      <c r="F32" s="72" t="s">
        <v>10</v>
      </c>
      <c r="G32" s="36">
        <v>10</v>
      </c>
      <c r="H32" s="79">
        <f>+G32/D3</f>
        <v>0.33333333333333331</v>
      </c>
      <c r="I32" s="215">
        <f>+G32</f>
        <v>10</v>
      </c>
    </row>
    <row r="33" spans="1:9" ht="18.75" customHeight="1" thickBot="1" x14ac:dyDescent="0.25">
      <c r="A33" s="15" t="s">
        <v>11</v>
      </c>
      <c r="B33" s="28"/>
      <c r="C33" s="24">
        <f>SUM(C29:C32)</f>
        <v>2.5666666666666669</v>
      </c>
      <c r="D33" s="180">
        <f>SUM(D29:D32)</f>
        <v>77</v>
      </c>
      <c r="E33" s="29"/>
      <c r="F33" s="161" t="s">
        <v>11</v>
      </c>
      <c r="G33" s="162"/>
      <c r="H33" s="259">
        <f>SUM(H30:H32)</f>
        <v>0.33333333333333331</v>
      </c>
      <c r="I33" s="260">
        <f>SUM(I30:I32)</f>
        <v>10</v>
      </c>
    </row>
    <row r="34" spans="1:9" ht="20.25" customHeight="1" thickBot="1" x14ac:dyDescent="0.3">
      <c r="A34" s="3" t="s">
        <v>27</v>
      </c>
      <c r="B34" s="4"/>
      <c r="C34" s="213">
        <f>+C17-C25-C33</f>
        <v>187.31333333333333</v>
      </c>
      <c r="D34" s="214">
        <f>+D17-D25-D33</f>
        <v>5619.4</v>
      </c>
      <c r="E34" s="14"/>
      <c r="F34" s="84" t="s">
        <v>27</v>
      </c>
      <c r="G34" s="85"/>
      <c r="H34" s="216">
        <f>+H17-H25-H33</f>
        <v>187.99466666666666</v>
      </c>
      <c r="I34" s="217">
        <f>+I17-I25-I33</f>
        <v>5639.84</v>
      </c>
    </row>
    <row r="35" spans="1:9" ht="3.75" customHeight="1" thickBot="1" x14ac:dyDescent="0.3">
      <c r="A35" s="218"/>
      <c r="B35" s="219"/>
      <c r="C35" s="220"/>
      <c r="D35" s="221"/>
      <c r="E35" s="14"/>
      <c r="F35" s="218"/>
      <c r="G35" s="219"/>
      <c r="H35" s="220"/>
      <c r="I35" s="221"/>
    </row>
    <row r="36" spans="1:9" ht="21" customHeight="1" thickBot="1" x14ac:dyDescent="0.3">
      <c r="A36" s="3" t="s">
        <v>13</v>
      </c>
      <c r="B36" s="4"/>
      <c r="C36" s="213">
        <f>+C34/C14</f>
        <v>1.8731333333333333</v>
      </c>
      <c r="D36" s="214">
        <f>+D34/D14</f>
        <v>1.8731333333333333</v>
      </c>
      <c r="E36" s="5"/>
      <c r="F36" s="84" t="s">
        <v>13</v>
      </c>
      <c r="G36" s="85"/>
      <c r="H36" s="216">
        <f>+H34/H14</f>
        <v>1.8799466666666667</v>
      </c>
      <c r="I36" s="217">
        <f>+I34/I14</f>
        <v>1.8799466666666667</v>
      </c>
    </row>
    <row r="37" spans="1:9" ht="15" x14ac:dyDescent="0.2">
      <c r="A37" s="9"/>
      <c r="B37" s="31"/>
      <c r="C37" s="32"/>
      <c r="D37" s="9"/>
      <c r="E37" s="9"/>
      <c r="F37" s="9"/>
      <c r="G37" s="9"/>
      <c r="H37" s="9"/>
      <c r="I37" s="9"/>
    </row>
    <row r="38" spans="1:9" ht="18" x14ac:dyDescent="0.25">
      <c r="A38" s="182" t="s">
        <v>15</v>
      </c>
      <c r="B38" s="183"/>
      <c r="C38" s="184"/>
      <c r="D38" s="185"/>
      <c r="E38" s="14"/>
      <c r="F38" s="186" t="s">
        <v>42</v>
      </c>
      <c r="G38" s="187"/>
      <c r="H38" s="188"/>
      <c r="I38" s="189"/>
    </row>
    <row r="39" spans="1:9" ht="24" customHeight="1" x14ac:dyDescent="0.25">
      <c r="A39" s="48"/>
      <c r="B39" s="49"/>
      <c r="C39" s="191" t="s">
        <v>18</v>
      </c>
      <c r="D39" s="165" t="s">
        <v>8</v>
      </c>
      <c r="E39" s="17"/>
      <c r="F39" s="87"/>
      <c r="G39" s="88"/>
      <c r="H39" s="89" t="s">
        <v>18</v>
      </c>
      <c r="I39" s="166" t="s">
        <v>8</v>
      </c>
    </row>
    <row r="40" spans="1:9" ht="15.75" x14ac:dyDescent="0.25">
      <c r="A40" s="151" t="s">
        <v>12</v>
      </c>
      <c r="B40" s="49"/>
      <c r="C40" s="50"/>
      <c r="D40" s="51"/>
      <c r="E40" s="18"/>
      <c r="F40" s="152" t="s">
        <v>12</v>
      </c>
      <c r="G40" s="88"/>
      <c r="H40" s="90"/>
      <c r="I40" s="91"/>
    </row>
    <row r="41" spans="1:9" ht="19.5" customHeight="1" thickBot="1" x14ac:dyDescent="0.25">
      <c r="A41" s="48" t="s">
        <v>17</v>
      </c>
      <c r="B41" s="49"/>
      <c r="C41" s="52">
        <f>+D4</f>
        <v>100</v>
      </c>
      <c r="D41" s="53">
        <f>+D4*D3</f>
        <v>3000</v>
      </c>
      <c r="E41" s="20"/>
      <c r="F41" s="87" t="s">
        <v>17</v>
      </c>
      <c r="G41" s="88"/>
      <c r="H41" s="92">
        <f>+D4</f>
        <v>100</v>
      </c>
      <c r="I41" s="93">
        <f>+D4*D3</f>
        <v>3000</v>
      </c>
    </row>
    <row r="42" spans="1:9" ht="19.5" customHeight="1" thickBot="1" x14ac:dyDescent="0.3">
      <c r="A42" s="48" t="s">
        <v>0</v>
      </c>
      <c r="B42" s="38">
        <v>0.06</v>
      </c>
      <c r="C42" s="54">
        <f>+C41*B42</f>
        <v>6</v>
      </c>
      <c r="D42" s="55">
        <f>+C42*D3</f>
        <v>180</v>
      </c>
      <c r="E42" s="21"/>
      <c r="F42" s="87" t="s">
        <v>0</v>
      </c>
      <c r="G42" s="38">
        <v>0.04</v>
      </c>
      <c r="H42" s="94">
        <f>+H41*G42</f>
        <v>4</v>
      </c>
      <c r="I42" s="95">
        <f>+I41*G42</f>
        <v>120</v>
      </c>
    </row>
    <row r="43" spans="1:9" ht="19.5" customHeight="1" x14ac:dyDescent="0.2">
      <c r="A43" s="48" t="s">
        <v>4</v>
      </c>
      <c r="B43" s="49"/>
      <c r="C43" s="52">
        <f>+C41-C42</f>
        <v>94</v>
      </c>
      <c r="D43" s="56">
        <f>+D41-D42</f>
        <v>2820</v>
      </c>
      <c r="E43" s="22"/>
      <c r="F43" s="87" t="s">
        <v>4</v>
      </c>
      <c r="G43" s="88"/>
      <c r="H43" s="92">
        <f>+H41-H42</f>
        <v>96</v>
      </c>
      <c r="I43" s="96">
        <f>+I41-I42</f>
        <v>2880</v>
      </c>
    </row>
    <row r="44" spans="1:9" ht="19.5" customHeight="1" thickBot="1" x14ac:dyDescent="0.25">
      <c r="A44" s="120" t="s">
        <v>9</v>
      </c>
      <c r="B44" s="121"/>
      <c r="C44" s="122">
        <f>+C43*D9</f>
        <v>188</v>
      </c>
      <c r="D44" s="123">
        <f>+D43*D9</f>
        <v>5640</v>
      </c>
      <c r="E44" s="23"/>
      <c r="F44" s="116" t="s">
        <v>9</v>
      </c>
      <c r="G44" s="119">
        <f>+D10</f>
        <v>2</v>
      </c>
      <c r="H44" s="117">
        <f>+H43*G44</f>
        <v>192</v>
      </c>
      <c r="I44" s="118">
        <f>+I43*G44</f>
        <v>5760</v>
      </c>
    </row>
    <row r="45" spans="1:9" ht="15" x14ac:dyDescent="0.2">
      <c r="A45" s="48"/>
      <c r="B45" s="49"/>
      <c r="C45" s="57"/>
      <c r="D45" s="58"/>
      <c r="E45" s="14"/>
      <c r="F45" s="87"/>
      <c r="G45" s="88"/>
      <c r="H45" s="97"/>
      <c r="I45" s="98"/>
    </row>
    <row r="46" spans="1:9" ht="16.5" thickBot="1" x14ac:dyDescent="0.3">
      <c r="A46" s="151" t="s">
        <v>20</v>
      </c>
      <c r="B46" s="49"/>
      <c r="C46" s="57"/>
      <c r="D46" s="58"/>
      <c r="E46" s="14"/>
      <c r="F46" s="152" t="s">
        <v>20</v>
      </c>
      <c r="G46" s="88"/>
      <c r="H46" s="97"/>
      <c r="I46" s="98"/>
    </row>
    <row r="47" spans="1:9" ht="18" customHeight="1" thickBot="1" x14ac:dyDescent="0.3">
      <c r="A47" s="48" t="s">
        <v>1</v>
      </c>
      <c r="B47" s="25">
        <v>3</v>
      </c>
      <c r="C47" s="59">
        <f>+B47</f>
        <v>3</v>
      </c>
      <c r="D47" s="60">
        <f>+C47*D3</f>
        <v>90</v>
      </c>
      <c r="E47" s="27"/>
      <c r="F47" s="87" t="s">
        <v>1</v>
      </c>
      <c r="G47" s="34">
        <v>0</v>
      </c>
      <c r="H47" s="99">
        <f>+G47</f>
        <v>0</v>
      </c>
      <c r="I47" s="100">
        <f>+H47*D3</f>
        <v>0</v>
      </c>
    </row>
    <row r="48" spans="1:9" ht="18" customHeight="1" thickBot="1" x14ac:dyDescent="0.3">
      <c r="A48" s="48" t="s">
        <v>2</v>
      </c>
      <c r="B48" s="25">
        <v>1</v>
      </c>
      <c r="C48" s="59">
        <f>+B48</f>
        <v>1</v>
      </c>
      <c r="D48" s="60">
        <f>+C48*D3</f>
        <v>30</v>
      </c>
      <c r="E48" s="27"/>
      <c r="F48" s="87" t="s">
        <v>2</v>
      </c>
      <c r="G48" s="25">
        <v>0</v>
      </c>
      <c r="H48" s="99">
        <f>+G48</f>
        <v>0</v>
      </c>
      <c r="I48" s="100">
        <f>+H48*D3</f>
        <v>0</v>
      </c>
    </row>
    <row r="49" spans="1:9" ht="18" customHeight="1" thickBot="1" x14ac:dyDescent="0.3">
      <c r="A49" s="48" t="s">
        <v>3</v>
      </c>
      <c r="B49" s="25">
        <v>1</v>
      </c>
      <c r="C49" s="59">
        <f>+B49</f>
        <v>1</v>
      </c>
      <c r="D49" s="60">
        <f>+C49*D3</f>
        <v>30</v>
      </c>
      <c r="E49" s="27"/>
      <c r="F49" s="87" t="s">
        <v>3</v>
      </c>
      <c r="G49" s="35">
        <v>0</v>
      </c>
      <c r="H49" s="99">
        <f>+G49</f>
        <v>0</v>
      </c>
      <c r="I49" s="100">
        <f>+H49*D3</f>
        <v>0</v>
      </c>
    </row>
    <row r="50" spans="1:9" ht="18" customHeight="1" thickBot="1" x14ac:dyDescent="0.3">
      <c r="A50" s="48" t="s">
        <v>5</v>
      </c>
      <c r="B50" s="40">
        <v>7.0000000000000001E-3</v>
      </c>
      <c r="C50" s="61">
        <f>+B50*C43</f>
        <v>0.65800000000000003</v>
      </c>
      <c r="D50" s="62">
        <f>+D43*B50</f>
        <v>19.740000000000002</v>
      </c>
      <c r="E50" s="27"/>
      <c r="F50" s="87" t="s">
        <v>5</v>
      </c>
      <c r="G50" s="40">
        <v>7.0000000000000001E-3</v>
      </c>
      <c r="H50" s="101">
        <f>+H43*G50</f>
        <v>0.67200000000000004</v>
      </c>
      <c r="I50" s="102">
        <f>+I43*G50</f>
        <v>20.16</v>
      </c>
    </row>
    <row r="51" spans="1:9" ht="18" customHeight="1" thickBot="1" x14ac:dyDescent="0.3">
      <c r="A51" s="48" t="s">
        <v>19</v>
      </c>
      <c r="B51" s="42">
        <v>0.42</v>
      </c>
      <c r="C51" s="63">
        <f>+B51</f>
        <v>0.42</v>
      </c>
      <c r="D51" s="62">
        <f>+C51*D3</f>
        <v>12.6</v>
      </c>
      <c r="E51" s="27"/>
      <c r="F51" s="87" t="s">
        <v>19</v>
      </c>
      <c r="G51" s="36">
        <v>0</v>
      </c>
      <c r="H51" s="103">
        <f>+G51</f>
        <v>0</v>
      </c>
      <c r="I51" s="100">
        <f>+H51*D3</f>
        <v>0</v>
      </c>
    </row>
    <row r="52" spans="1:9" ht="18" customHeight="1" thickBot="1" x14ac:dyDescent="0.3">
      <c r="A52" s="48" t="s">
        <v>29</v>
      </c>
      <c r="B52" s="42">
        <v>0</v>
      </c>
      <c r="C52" s="63">
        <f>+B52</f>
        <v>0</v>
      </c>
      <c r="D52" s="62">
        <f>+C52*D3</f>
        <v>0</v>
      </c>
      <c r="E52" s="27"/>
      <c r="F52" s="87" t="s">
        <v>29</v>
      </c>
      <c r="G52" s="25">
        <v>0</v>
      </c>
      <c r="H52" s="103">
        <f>+G52</f>
        <v>0</v>
      </c>
      <c r="I52" s="100">
        <f>+H52*D3</f>
        <v>0</v>
      </c>
    </row>
    <row r="53" spans="1:9" ht="18" customHeight="1" thickBot="1" x14ac:dyDescent="0.25">
      <c r="A53" s="157" t="s">
        <v>26</v>
      </c>
      <c r="B53" s="158"/>
      <c r="C53" s="159">
        <f>SUM(C47:C52)</f>
        <v>6.0780000000000003</v>
      </c>
      <c r="D53" s="160">
        <f>SUM(D47:D51)</f>
        <v>182.34</v>
      </c>
      <c r="E53" s="27"/>
      <c r="F53" s="153" t="s">
        <v>26</v>
      </c>
      <c r="G53" s="154"/>
      <c r="H53" s="155">
        <f>SUM(H47:H52)</f>
        <v>0.67200000000000004</v>
      </c>
      <c r="I53" s="156">
        <f>SUM(I47:I51)</f>
        <v>20.16</v>
      </c>
    </row>
    <row r="54" spans="1:9" ht="15" x14ac:dyDescent="0.2">
      <c r="A54" s="66"/>
      <c r="B54" s="49"/>
      <c r="C54" s="67"/>
      <c r="D54" s="58"/>
      <c r="E54" s="14"/>
      <c r="F54" s="105"/>
      <c r="G54" s="88"/>
      <c r="H54" s="106"/>
      <c r="I54" s="98"/>
    </row>
    <row r="55" spans="1:9" ht="16.5" thickBot="1" x14ac:dyDescent="0.3">
      <c r="A55" s="151" t="s">
        <v>31</v>
      </c>
      <c r="B55" s="49"/>
      <c r="C55" s="68"/>
      <c r="D55" s="58"/>
      <c r="E55" s="14"/>
      <c r="F55" s="152" t="s">
        <v>31</v>
      </c>
      <c r="G55" s="88"/>
      <c r="H55" s="107"/>
      <c r="I55" s="98"/>
    </row>
    <row r="56" spans="1:9" ht="18" customHeight="1" thickBot="1" x14ac:dyDescent="0.3">
      <c r="A56" s="48" t="s">
        <v>6</v>
      </c>
      <c r="B56" s="71">
        <v>300</v>
      </c>
      <c r="C56" s="68"/>
      <c r="D56" s="69"/>
      <c r="E56" s="30"/>
      <c r="F56" s="87" t="s">
        <v>6</v>
      </c>
      <c r="G56" s="37">
        <v>0</v>
      </c>
      <c r="H56" s="107"/>
      <c r="I56" s="108"/>
    </row>
    <row r="57" spans="1:9" ht="18" customHeight="1" thickBot="1" x14ac:dyDescent="0.3">
      <c r="A57" s="48" t="s">
        <v>7</v>
      </c>
      <c r="B57" s="25">
        <v>0.56000000000000005</v>
      </c>
      <c r="C57" s="65">
        <f>+D57/D3</f>
        <v>5.6000000000000005</v>
      </c>
      <c r="D57" s="70">
        <f>+B56*B57</f>
        <v>168.00000000000003</v>
      </c>
      <c r="E57" s="29"/>
      <c r="F57" s="87" t="s">
        <v>7</v>
      </c>
      <c r="G57" s="25">
        <v>0.56000000000000005</v>
      </c>
      <c r="H57" s="103">
        <f>+I57/D3</f>
        <v>0</v>
      </c>
      <c r="I57" s="109">
        <f>+G56*G57</f>
        <v>0</v>
      </c>
    </row>
    <row r="58" spans="1:9" ht="18" customHeight="1" thickBot="1" x14ac:dyDescent="0.3">
      <c r="A58" s="48" t="s">
        <v>30</v>
      </c>
      <c r="B58" s="36">
        <v>0</v>
      </c>
      <c r="C58" s="65">
        <f>+B58/D3</f>
        <v>0</v>
      </c>
      <c r="D58" s="70">
        <f>+B58</f>
        <v>0</v>
      </c>
      <c r="E58" s="29"/>
      <c r="F58" s="87" t="s">
        <v>30</v>
      </c>
      <c r="G58" s="36">
        <v>0</v>
      </c>
      <c r="H58" s="103">
        <f>+G58/D3</f>
        <v>0</v>
      </c>
      <c r="I58" s="109">
        <f>+G58</f>
        <v>0</v>
      </c>
    </row>
    <row r="59" spans="1:9" ht="18" customHeight="1" thickBot="1" x14ac:dyDescent="0.3">
      <c r="A59" s="48" t="s">
        <v>10</v>
      </c>
      <c r="B59" s="36">
        <v>20</v>
      </c>
      <c r="C59" s="65">
        <f>+D59/D3</f>
        <v>0.66666666666666663</v>
      </c>
      <c r="D59" s="70">
        <f>+B59</f>
        <v>20</v>
      </c>
      <c r="E59" s="29"/>
      <c r="F59" s="87" t="s">
        <v>10</v>
      </c>
      <c r="G59" s="36">
        <v>0</v>
      </c>
      <c r="H59" s="103">
        <f>+G59/D3</f>
        <v>0</v>
      </c>
      <c r="I59" s="109">
        <f>+G59</f>
        <v>0</v>
      </c>
    </row>
    <row r="60" spans="1:9" ht="18" customHeight="1" x14ac:dyDescent="0.2">
      <c r="A60" s="48" t="s">
        <v>11</v>
      </c>
      <c r="B60" s="64"/>
      <c r="C60" s="65">
        <f>SUM(C57:C59)</f>
        <v>6.2666666666666675</v>
      </c>
      <c r="D60" s="70">
        <f>SUM(D57:D59)</f>
        <v>188.00000000000003</v>
      </c>
      <c r="E60" s="29"/>
      <c r="F60" s="87" t="s">
        <v>11</v>
      </c>
      <c r="G60" s="104"/>
      <c r="H60" s="103">
        <f>SUM(H57:H59)</f>
        <v>0</v>
      </c>
      <c r="I60" s="109">
        <f>SUM(I57:I59)</f>
        <v>0</v>
      </c>
    </row>
    <row r="61" spans="1:9" ht="15.75" thickBot="1" x14ac:dyDescent="0.25">
      <c r="A61" s="48"/>
      <c r="B61" s="49"/>
      <c r="C61" s="68"/>
      <c r="D61" s="58"/>
      <c r="E61" s="14"/>
      <c r="F61" s="87"/>
      <c r="G61" s="88"/>
      <c r="H61" s="107"/>
      <c r="I61" s="98"/>
    </row>
    <row r="62" spans="1:9" ht="21.75" customHeight="1" thickBot="1" x14ac:dyDescent="0.3">
      <c r="A62" s="43" t="s">
        <v>27</v>
      </c>
      <c r="B62" s="44"/>
      <c r="C62" s="45">
        <f>+C44-C53-C60</f>
        <v>175.65533333333332</v>
      </c>
      <c r="D62" s="86">
        <f>+D44-D53-D60</f>
        <v>5269.66</v>
      </c>
      <c r="E62" s="5"/>
      <c r="F62" s="110" t="s">
        <v>27</v>
      </c>
      <c r="G62" s="111"/>
      <c r="H62" s="112">
        <f>+H44-H53-H60</f>
        <v>191.328</v>
      </c>
      <c r="I62" s="113">
        <f>+I44-I53-I60</f>
        <v>5739.84</v>
      </c>
    </row>
    <row r="63" spans="1:9" ht="21.75" customHeight="1" thickBot="1" x14ac:dyDescent="0.3">
      <c r="A63" s="43" t="s">
        <v>13</v>
      </c>
      <c r="B63" s="44"/>
      <c r="C63" s="46">
        <f>+C62/D4</f>
        <v>1.7565533333333332</v>
      </c>
      <c r="D63" s="47">
        <f>+D62/D14</f>
        <v>1.7565533333333332</v>
      </c>
      <c r="F63" s="110" t="s">
        <v>13</v>
      </c>
      <c r="G63" s="111"/>
      <c r="H63" s="114">
        <f>+H62/H41</f>
        <v>1.9132800000000001</v>
      </c>
      <c r="I63" s="115">
        <f>+I62/I41</f>
        <v>1.9132800000000001</v>
      </c>
    </row>
  </sheetData>
  <mergeCells count="6">
    <mergeCell ref="G5:H5"/>
    <mergeCell ref="C6:D6"/>
    <mergeCell ref="C29:C30"/>
    <mergeCell ref="D29:D30"/>
    <mergeCell ref="H29:H30"/>
    <mergeCell ref="I29:I30"/>
  </mergeCells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Marketing alternatives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Schoenian</dc:creator>
  <cp:lastModifiedBy>Susan Schoenian</cp:lastModifiedBy>
  <dcterms:created xsi:type="dcterms:W3CDTF">2004-12-03T04:08:25Z</dcterms:created>
  <dcterms:modified xsi:type="dcterms:W3CDTF">2014-04-08T15:55:17Z</dcterms:modified>
</cp:coreProperties>
</file>